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65" windowHeight="5010" activeTab="4"/>
  </bookViews>
  <sheets>
    <sheet name="Bia" sheetId="1" r:id="rId1"/>
    <sheet name="TS" sheetId="2" r:id="rId2"/>
    <sheet name="NV" sheetId="3" r:id="rId3"/>
    <sheet name="HDKD" sheetId="4" r:id="rId4"/>
    <sheet name="LCTT" sheetId="5" r:id="rId5"/>
    <sheet name="00000000" sheetId="6" state="veryHidden" r:id="rId6"/>
    <sheet name="10000000" sheetId="7" state="veryHidden" r:id="rId7"/>
    <sheet name="20000000" sheetId="8" state="veryHidden" r:id="rId8"/>
    <sheet name="30000000" sheetId="9" state="veryHidden" r:id="rId9"/>
    <sheet name="40000000" sheetId="10" state="veryHidden" r:id="rId10"/>
    <sheet name="50000000" sheetId="11" state="veryHidden" r:id="rId11"/>
  </sheets>
  <externalReferences>
    <externalReference r:id="rId14"/>
  </externalReferences>
  <definedNames>
    <definedName name="Document_array">{"Book1"}</definedName>
    <definedName name="_xlnm.Print_Area" localSheetId="2">'NV'!$A$1:$E$50</definedName>
    <definedName name="_xlnm.Print_Titles">$5:$6</definedName>
  </definedNames>
  <calcPr fullCalcOnLoad="1"/>
</workbook>
</file>

<file path=xl/comments5.xml><?xml version="1.0" encoding="utf-8"?>
<comments xmlns="http://schemas.openxmlformats.org/spreadsheetml/2006/main">
  <authors>
    <author>TRANANH95</author>
    <author>computer</author>
  </authors>
  <commentList>
    <comment ref="D19" authorId="0">
      <text>
        <r>
          <rPr>
            <b/>
            <sz val="8"/>
            <rFont val="Tahoma"/>
            <family val="0"/>
          </rPr>
          <t>TRANANH95:</t>
        </r>
        <r>
          <rPr>
            <sz val="8"/>
            <rFont val="Tahoma"/>
            <family val="0"/>
          </rPr>
          <t xml:space="preserve">
T9 co dc: 35,306,994d
</t>
        </r>
      </text>
    </comment>
    <comment ref="D23" authorId="1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co 711 da loai tru TS</t>
        </r>
      </text>
    </comment>
    <comment ref="D24" authorId="1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+ no 811 da tru TS,+ n 635/112(TG)
</t>
        </r>
      </text>
    </comment>
  </commentList>
</comments>
</file>

<file path=xl/sharedStrings.xml><?xml version="1.0" encoding="utf-8"?>
<sst xmlns="http://schemas.openxmlformats.org/spreadsheetml/2006/main" count="216" uniqueCount="193">
  <si>
    <t>§¬n vÞ tÝnh: ®ång  VN</t>
  </si>
  <si>
    <t xml:space="preserve">TµI s¶n </t>
  </si>
  <si>
    <t>I.TiÒn</t>
  </si>
  <si>
    <t xml:space="preserve">VI. Chi sù nghiÖp </t>
  </si>
  <si>
    <t xml:space="preserve">1. Chi sù nghiÖp n¨m tr­íc </t>
  </si>
  <si>
    <t xml:space="preserve">2. Chi sù nghiÖp n¨m nay </t>
  </si>
  <si>
    <t xml:space="preserve">_ Nguyªn gi¸ </t>
  </si>
  <si>
    <t>_ Gi¸ trÞ hao mßn luü kÕ (*)</t>
  </si>
  <si>
    <t>Nguån vèn</t>
  </si>
  <si>
    <t>I. Nî ng¾n h¹n</t>
  </si>
  <si>
    <t xml:space="preserve">4. Ng­êi mua tr¶ tiÒn tr­íc </t>
  </si>
  <si>
    <t xml:space="preserve">II. Nguån kinh phÝ, quü kh¸c </t>
  </si>
  <si>
    <t xml:space="preserve">1.TSC§ h÷u h×nh </t>
  </si>
  <si>
    <t xml:space="preserve">II. Nî dµi h¹n </t>
  </si>
  <si>
    <t xml:space="preserve">6. Ph¶i tr¶ c«ng nh©n viªn </t>
  </si>
  <si>
    <t xml:space="preserve">2. Tr¶ tr­íc cho ng­êi b¸n </t>
  </si>
  <si>
    <t>5. ThuÕ vµ c¸c kho¶n ph¶i nép NN</t>
  </si>
  <si>
    <t>MS</t>
  </si>
  <si>
    <t xml:space="preserve">1. Ph¶i thu cña kh¸ch hµng </t>
  </si>
  <si>
    <t xml:space="preserve">Tæng gi¸m ®èc </t>
  </si>
  <si>
    <t xml:space="preserve">Ng­êi lËp biÓu </t>
  </si>
  <si>
    <t xml:space="preserve">KÕ to¸n tr­ëng </t>
  </si>
  <si>
    <t xml:space="preserve">C«ng ty CP B¸nh kÑo H¶i hµ </t>
  </si>
  <si>
    <t>MST: 0 1 0 1 4 4 4 3 7 9</t>
  </si>
  <si>
    <t xml:space="preserve">1. TiÒn </t>
  </si>
  <si>
    <t xml:space="preserve">3. Ph¶i thu néi bé </t>
  </si>
  <si>
    <t xml:space="preserve">4. C¸c kho¶n ph¶i thu kh¸c </t>
  </si>
  <si>
    <t>5. Dù phßng ph¶i thu khã ®ßi (*)</t>
  </si>
  <si>
    <t xml:space="preserve">1. Hµng ho¸ tån kho </t>
  </si>
  <si>
    <t>2. Dù phßng gi¶m gi¸ hµng tån kho (*)</t>
  </si>
  <si>
    <t xml:space="preserve">I. C¸c kho¶n ph¶i thu dµi h¹n </t>
  </si>
  <si>
    <t>1.Ph¶i thu dµi h¹n kh¸c</t>
  </si>
  <si>
    <t xml:space="preserve">2. TSC§ v« h×nh </t>
  </si>
  <si>
    <t xml:space="preserve">II. Tµi s¶n cè ®Þnh </t>
  </si>
  <si>
    <t xml:space="preserve">3. Chi phÝ x©y dùng c¬ b¶n dë dang </t>
  </si>
  <si>
    <t xml:space="preserve">1. Chi phÝ tr¶ tr­íc dµi h¹n </t>
  </si>
  <si>
    <t>TM</t>
  </si>
  <si>
    <t>B. TµI s¶n dµI h¹n
(200=210+220+260)</t>
  </si>
  <si>
    <t xml:space="preserve">1. Vay vµ nî ng¾n h¹n </t>
  </si>
  <si>
    <t xml:space="preserve">2. Ph¶i tr¶ cho ng­êi b¸n </t>
  </si>
  <si>
    <t xml:space="preserve">7. Chi phÝ ph¶i tr¶ </t>
  </si>
  <si>
    <t xml:space="preserve">8. Ph¶i tr¶ néi bé </t>
  </si>
  <si>
    <t>1. Ph¶i tr¶ dµi h¹n kh¸c</t>
  </si>
  <si>
    <t xml:space="preserve">2. Vay vµ nî dµi h¹n </t>
  </si>
  <si>
    <t xml:space="preserve">1. Vèn ®Çu t­ cña chñ së h÷u </t>
  </si>
  <si>
    <t xml:space="preserve">1. Quü khen th­ëng vµ phóc lîi </t>
  </si>
  <si>
    <t xml:space="preserve">2. Nguån kinh phÝ h×nh thµnh tµi s¶n </t>
  </si>
  <si>
    <t>II.C¸c kho¶n ®Çu t­ tµi chÝnh ng¾n h¹n</t>
  </si>
  <si>
    <t xml:space="preserve">1. §Çu t­ ng¾n h¹n </t>
  </si>
  <si>
    <t xml:space="preserve">III. Ph¶i thu ng¾n h¹n </t>
  </si>
  <si>
    <t xml:space="preserve">IV. Hµng tån kho </t>
  </si>
  <si>
    <t>V. Tµi s¶n ng¾n h¹n kh¸c</t>
  </si>
  <si>
    <t>1. Chi phÝ tr¶ tr­íc ng¾n h¹n</t>
  </si>
  <si>
    <t xml:space="preserve">2. C¸c kho¶n thuÕ ph¶i thu </t>
  </si>
  <si>
    <t>3. Tµi s¶n ng¾n h¹n kh¸c</t>
  </si>
  <si>
    <t>3. Dù phßng trî cÊp mÊt viÖc lµm</t>
  </si>
  <si>
    <t>V. Tµi s¶n dµi h¹n kh¸c</t>
  </si>
  <si>
    <t xml:space="preserve">9. C¸c kho¶n ph¶i tr¶, ph¶i nép ng¾n h¹n kh¸c </t>
  </si>
  <si>
    <t>I. Vèn chñ së h÷u</t>
  </si>
  <si>
    <t>V.15</t>
  </si>
  <si>
    <t>V.16</t>
  </si>
  <si>
    <t>V.17</t>
  </si>
  <si>
    <t>V.18</t>
  </si>
  <si>
    <t>V.20</t>
  </si>
  <si>
    <t>V.22</t>
  </si>
  <si>
    <t>V.01</t>
  </si>
  <si>
    <t>V.02</t>
  </si>
  <si>
    <t>V.03</t>
  </si>
  <si>
    <t>V.04</t>
  </si>
  <si>
    <t>V.07</t>
  </si>
  <si>
    <t>V.08</t>
  </si>
  <si>
    <t>V.10</t>
  </si>
  <si>
    <t>V.11</t>
  </si>
  <si>
    <t>V.14</t>
  </si>
  <si>
    <t>2. Tµi s¶n thuÕ thu nhËp ho·n l¹i</t>
  </si>
  <si>
    <t xml:space="preserve">3. Quü ®Çu t­ ph¸t triÓn </t>
  </si>
  <si>
    <t xml:space="preserve">4. Quü dù phßng tµi chÝnh </t>
  </si>
  <si>
    <t xml:space="preserve">5. Lîi nhuËn ch­a ph©n phèi </t>
  </si>
  <si>
    <t>2. Vèn kh¸c cña chñ së h÷u</t>
  </si>
  <si>
    <t>Tæng céng nguån vèn                                (440 = 300+400)</t>
  </si>
  <si>
    <t>V.21</t>
  </si>
  <si>
    <t>A. TµI s¶n l­u ®éng vµ ®Çu
 t­ ng¾n h¹n 
(100=110+120+130+140+150)</t>
  </si>
  <si>
    <t>b¸o c¸o tµi chÝnh</t>
  </si>
  <si>
    <t xml:space="preserve">B¶ng c©n ®èi kÕ to¸n </t>
  </si>
  <si>
    <t xml:space="preserve">     Ng­êi lËp biÓu                                    KÕ to¸n tr­ëng                                       Tæng gi¸m ®èc</t>
  </si>
  <si>
    <t xml:space="preserve">       (Ký, hä tªn)                                           ( Ký, hä tªn)                                     (Ký, hä tªn, ®ãng dÊu)</t>
  </si>
  <si>
    <t>Sè cuèi quý</t>
  </si>
  <si>
    <t>A. Nî ph¶I tr¶ 
(300=310+330)</t>
  </si>
  <si>
    <t>B. Nguån vèn chñ së h÷u 
(400=410+430)</t>
  </si>
  <si>
    <t>T¹i ngµy 30 th¸ng 09 n¨m 2008</t>
  </si>
  <si>
    <t xml:space="preserve">T¹i ngµy 30 th¸ng 09 n¨m 2008 </t>
  </si>
  <si>
    <t>Ngµy 16 th¸ng 10 n¨m 2008</t>
  </si>
  <si>
    <t>Sè ®Çu quý</t>
  </si>
  <si>
    <t xml:space="preserve">Sè ®Çu quý </t>
  </si>
  <si>
    <t>Tæng céng tµI s¶n                                (270 = 100+200)</t>
  </si>
  <si>
    <t>C«ng ty cæ phÇn b¸nh kÑo H¶i Hµ</t>
  </si>
  <si>
    <t>MST: 0101444379</t>
  </si>
  <si>
    <t>KÕt qu¶ ho¹t ®éng kinh doanh toµn c«ng ty</t>
  </si>
  <si>
    <t>Quý III - 2008</t>
  </si>
  <si>
    <t>§¬n vÞ tÝnh: §ång ViÖt nam</t>
  </si>
  <si>
    <t>STT</t>
  </si>
  <si>
    <t>ChØ tiªu</t>
  </si>
  <si>
    <t>M· sè</t>
  </si>
  <si>
    <t>Quý III</t>
  </si>
  <si>
    <t>Luü kÕ tõ ®Çu n¨m ®Õn cuèi quý nµy</t>
  </si>
  <si>
    <t>Doanh thu b¸n hµng vµ cung cÊp dÞch vô</t>
  </si>
  <si>
    <t>01</t>
  </si>
  <si>
    <t xml:space="preserve">C¸c kho¶n gi¶m trõ </t>
  </si>
  <si>
    <t>03</t>
  </si>
  <si>
    <t>Doanh thu thuÇn vÒ BH &amp; CCDV             (10=01- 03)</t>
  </si>
  <si>
    <t>Gi¸ vèn hµng b¸n</t>
  </si>
  <si>
    <t>Lîi nhuËn gép vÒ BH &amp; CCDV (20=10-11)</t>
  </si>
  <si>
    <t>Doanh thu ho¹t ®éng tµi chÝnh</t>
  </si>
  <si>
    <t>ChÝ phÝ tµi chÝnh</t>
  </si>
  <si>
    <t>Trong ®ã : L·i vay ph¶i tr¶</t>
  </si>
  <si>
    <t xml:space="preserve">Chi phÝ b¸n hµng </t>
  </si>
  <si>
    <t xml:space="preserve">Chi phÝ qu¶n lý doanh nghiÖp </t>
  </si>
  <si>
    <t xml:space="preserve">Lîi nhuËn thuÇn tõ ho¹t ®éng KD </t>
  </si>
  <si>
    <t>(30=20+(21-22)-(24+25))</t>
  </si>
  <si>
    <t>Thu nhËp kh¸c</t>
  </si>
  <si>
    <t>Chi phÝ kh¸c</t>
  </si>
  <si>
    <t>.Lîi nhuËn kh¸c (40=31-32)</t>
  </si>
  <si>
    <t>Tæng lîi nhuËn tr­íc thuÕ (50=30+40)</t>
  </si>
  <si>
    <t>ThuÕ thu nhËp doanh nghiÖp</t>
  </si>
  <si>
    <t>Lîi nhuËn sau thuÕ TNDN</t>
  </si>
  <si>
    <t>L·i c¬ b¶n trªn cæ phiÕu</t>
  </si>
  <si>
    <t>Hµ Néi, ngµy  16  th¸ng  10  n¨m 2008</t>
  </si>
  <si>
    <r>
      <t xml:space="preserve">Ng­êi lËp biÓu                                               </t>
    </r>
    <r>
      <rPr>
        <sz val="10"/>
        <rFont val=".VnTimeH"/>
        <family val="2"/>
      </rPr>
      <t xml:space="preserve">KÕ to¸n tr­ëng                               </t>
    </r>
    <r>
      <rPr>
        <b/>
        <sz val="10"/>
        <rFont val=".VnTimeH"/>
        <family val="2"/>
      </rPr>
      <t>Tæng gi¸m ®èc</t>
    </r>
  </si>
  <si>
    <t>C«ng ty CP b¸nh kÑo H¶i Hµ</t>
  </si>
  <si>
    <t>25 - Tr­¬ng §Þnh - Hµ néi</t>
  </si>
  <si>
    <t xml:space="preserve">b¸o c¸o L­u chuyÓn tiÒn tÖ </t>
  </si>
  <si>
    <t>Cho n¨m tµi chÝnh kÕt thóc ngµy 30/09/2008</t>
  </si>
  <si>
    <t>§¬n vÞ tÝnh: VND</t>
  </si>
  <si>
    <t>N¨m nay</t>
  </si>
  <si>
    <t>N¨m tr­íc</t>
  </si>
  <si>
    <t>I</t>
  </si>
  <si>
    <t>L­u chuyÓn tõ ho¹t ®éng kinh doanh</t>
  </si>
  <si>
    <t>Lîi nhuËn tr­íc thuÕ</t>
  </si>
  <si>
    <t>§iÒu chØnh cho c¸c kho¶n</t>
  </si>
  <si>
    <t>-</t>
  </si>
  <si>
    <t>KhÊu hao TSC§</t>
  </si>
  <si>
    <t>02</t>
  </si>
  <si>
    <t>C¸c kho¶n dù phßng</t>
  </si>
  <si>
    <t>L·i, lç chªnh lÖch tû gi¸ hèi ®o¸i ch­a thùc hiÖn</t>
  </si>
  <si>
    <t>04</t>
  </si>
  <si>
    <t xml:space="preserve">L·i, lç tõ ho¹t ®éng ®Çu t­ </t>
  </si>
  <si>
    <t>05</t>
  </si>
  <si>
    <t>Chi phÝ l·i vay</t>
  </si>
  <si>
    <t>06</t>
  </si>
  <si>
    <t>Lîi nhuËn tõ ho¹t ®éng KD tr­íc thay ®æi vèn l­u ®éng</t>
  </si>
  <si>
    <t>08</t>
  </si>
  <si>
    <t>T¨ng, gi¶m c¸c kho¶n ph¶i thu</t>
  </si>
  <si>
    <t>09</t>
  </si>
  <si>
    <t>T¨ng, gi¶m hµng tån kho</t>
  </si>
  <si>
    <t>10</t>
  </si>
  <si>
    <t>T¨ng, gi¶m c¸c kho¶n ph¶i tr¶ (Kh«ng kÓ l·i vay ph¶i tr¶, thuÕ TNDN ph¶i nép)</t>
  </si>
  <si>
    <t>11</t>
  </si>
  <si>
    <t>T¨ng, gi¶m chi phÝ tr¶ tr­íc</t>
  </si>
  <si>
    <t>12</t>
  </si>
  <si>
    <t>TiÒn l·i vay ®· tr¶</t>
  </si>
  <si>
    <t>13</t>
  </si>
  <si>
    <t>ThuÕ TNDN ®· nép</t>
  </si>
  <si>
    <t>14</t>
  </si>
  <si>
    <t>TiÒn thu kh¸c tõ ho¹t ®éng kinh doanh</t>
  </si>
  <si>
    <t>15</t>
  </si>
  <si>
    <t>TiÒn chi kh¸c tõ ho¹t ®éng kinh doanh</t>
  </si>
  <si>
    <t>16</t>
  </si>
  <si>
    <t>L­u chuyÓn tiÒn thuÇn tõ ho¹t ®éng kinh doanh</t>
  </si>
  <si>
    <t>II</t>
  </si>
  <si>
    <t>L­u chuyÓn tiÒn tõ ho¹t ®éng ®Çu t­</t>
  </si>
  <si>
    <t>Chi mua s¾m, XD TSC§ vµ c¸c TSDH #</t>
  </si>
  <si>
    <t>TiÒn thu tõ thanh lý, nh­îng b¸n TSC§ vµ c¸c TSDH #</t>
  </si>
  <si>
    <t>TiÒn chi cho vay, mua c¸c c«ng cô nî cña ®¬n vÞ kh¸c</t>
  </si>
  <si>
    <t>TiÒn thu håi cho vay, b¸n l¹i c«ng cô nî cña §V #</t>
  </si>
  <si>
    <t>TiÒn chi ®Çu t­ gãp vèn vµo ®¬n vÞ kh¸c</t>
  </si>
  <si>
    <t>TiÒn thu håi ®Çu t­ gãp vèn vµo ®¬n vÞ kh¸c</t>
  </si>
  <si>
    <t>TiÒn thu l·i cho vay, cæ tøc vµ lîi nhuËn ®­îc chia</t>
  </si>
  <si>
    <t>L­u chuyÓn tõ ho¹t ®éng ®Çu t­</t>
  </si>
  <si>
    <t>III</t>
  </si>
  <si>
    <t>L­u chuyÓn tõ ho¹t ®éng tµi chÝnh</t>
  </si>
  <si>
    <t>TiÒn thu tõ ph¸t hµnh CP, nhËn vèn gãp cña chñ së h÷u</t>
  </si>
  <si>
    <t>TiÒn chi tr¶ vèn gãp cho c¸c CSH, mua l¹i CP cña DN ®· ph¸t hµnh</t>
  </si>
  <si>
    <t>TiÒn vay ng¾n h¹n, dµi h¹n nhËn ®­îc</t>
  </si>
  <si>
    <t>TiÒn chi tr¶ nî gèc vay</t>
  </si>
  <si>
    <t>TiÒn chi tr¶ nî thuª TC</t>
  </si>
  <si>
    <t>Cæ tøc, lîi nhuËn ®· tr¶ cho chñ së h÷u</t>
  </si>
  <si>
    <t>L­u chuyÓn tiÒn thuÇn trong kú(20+30+40)</t>
  </si>
  <si>
    <t>TiÒn vµ t­¬ng ®­¬ng tiÒn ®Çu kú</t>
  </si>
  <si>
    <r>
      <t>¶</t>
    </r>
    <r>
      <rPr>
        <sz val="11"/>
        <rFont val=".VnTime"/>
        <family val="2"/>
      </rPr>
      <t>nh h­ëng cña thay ®æi tû gi¸ hèi ®o¸i quy ®æi ngo¹i tÖ</t>
    </r>
  </si>
  <si>
    <t>TiÒn vµ t­¬ng ®­¬ng tiÒn cuèi kú(50+60+61)</t>
  </si>
  <si>
    <t xml:space="preserve">                                                                                                  </t>
  </si>
  <si>
    <t xml:space="preserve">           Ng­êi lËp biÓu                                   KÕ to¸n tr­ëng                                      Tæng gi¸m ®èc</t>
  </si>
  <si>
    <t xml:space="preserve">             (Ký, hä tªn)                                        (Ký, hä tªn)                                     (Ký, hä tªn, ®ãng dÊu)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</si>
</sst>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00.000"/>
    <numFmt numFmtId="170" formatCode="&quot;￥&quot;#,##0;&quot;￥&quot;\-#,##0"/>
    <numFmt numFmtId="171" formatCode="#,##0\ &quot;DM&quot;;\-#,##0\ &quot;DM&quot;"/>
    <numFmt numFmtId="172" formatCode="0.000%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</numFmts>
  <fonts count="44">
    <font>
      <sz val="12"/>
      <name val=".VnTime"/>
      <family val="0"/>
    </font>
    <font>
      <b/>
      <sz val="12"/>
      <name val=".VnTime"/>
      <family val="2"/>
    </font>
    <font>
      <sz val="12"/>
      <name val=".VnHelvetInsH"/>
      <family val="2"/>
    </font>
    <font>
      <i/>
      <sz val="12"/>
      <name val=".VnTime"/>
      <family val="2"/>
    </font>
    <font>
      <sz val="22"/>
      <name val=".VnHelvetInsH"/>
      <family val="2"/>
    </font>
    <font>
      <b/>
      <i/>
      <sz val="12"/>
      <name val=".VnTime"/>
      <family val="2"/>
    </font>
    <font>
      <b/>
      <sz val="13"/>
      <name val=".VnTime"/>
      <family val="2"/>
    </font>
    <font>
      <b/>
      <i/>
      <sz val="13"/>
      <name val=".VnTime"/>
      <family val="2"/>
    </font>
    <font>
      <b/>
      <sz val="11"/>
      <name val=".VnTimeH"/>
      <family val="2"/>
    </font>
    <font>
      <sz val="24"/>
      <name val=".VnHelvetInsH"/>
      <family val="2"/>
    </font>
    <font>
      <sz val="26"/>
      <name val=".VnCooperH"/>
      <family val="2"/>
    </font>
    <font>
      <i/>
      <sz val="20"/>
      <name val=".VnCooper"/>
      <family val="2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i/>
      <sz val="14"/>
      <name val=".VnHelvetInsH"/>
      <family val="2"/>
    </font>
    <font>
      <sz val="12"/>
      <name val=".VnTimeH"/>
      <family val="2"/>
    </font>
    <font>
      <b/>
      <i/>
      <sz val="12"/>
      <color indexed="12"/>
      <name val=".VnTime"/>
      <family val="2"/>
    </font>
    <font>
      <b/>
      <sz val="12"/>
      <name val=".VnTimeH"/>
      <family val="2"/>
    </font>
    <font>
      <b/>
      <sz val="12"/>
      <color indexed="12"/>
      <name val=".VnTimeH"/>
      <family val="2"/>
    </font>
    <font>
      <sz val="12"/>
      <color indexed="10"/>
      <name val=".VnTime"/>
      <family val="2"/>
    </font>
    <font>
      <b/>
      <i/>
      <sz val="10"/>
      <name val=".VnTime"/>
      <family val="2"/>
    </font>
    <font>
      <sz val="10"/>
      <name val=".VnTime"/>
      <family val="2"/>
    </font>
    <font>
      <sz val="10"/>
      <name val=".VnTimeH"/>
      <family val="2"/>
    </font>
    <font>
      <b/>
      <sz val="10"/>
      <name val=".VnTimeH"/>
      <family val="2"/>
    </font>
    <font>
      <b/>
      <sz val="10"/>
      <name val=".VnTime"/>
      <family val="2"/>
    </font>
    <font>
      <b/>
      <sz val="11"/>
      <name val=".VnTime"/>
      <family val="2"/>
    </font>
    <font>
      <sz val="11"/>
      <name val=".VnTime"/>
      <family val="2"/>
    </font>
    <font>
      <i/>
      <sz val="11"/>
      <name val=".VnTime"/>
      <family val="2"/>
    </font>
    <font>
      <b/>
      <i/>
      <sz val="11"/>
      <name val=".VnTime"/>
      <family val="2"/>
    </font>
    <font>
      <b/>
      <u val="single"/>
      <sz val="11"/>
      <name val=".VnTime"/>
      <family val="2"/>
    </font>
    <font>
      <b/>
      <i/>
      <u val="single"/>
      <sz val="11"/>
      <name val=".VnTime"/>
      <family val="2"/>
    </font>
    <font>
      <sz val="11"/>
      <name val="Arial"/>
      <family val="0"/>
    </font>
    <font>
      <sz val="11"/>
      <name val=".VnTimeH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37" fontId="1" fillId="0" borderId="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 quotePrefix="1">
      <alignment horizontal="center"/>
    </xf>
    <xf numFmtId="0" fontId="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7" fontId="3" fillId="0" borderId="0" xfId="0" applyNumberFormat="1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21" fillId="0" borderId="0" xfId="38">
      <alignment/>
      <protection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2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37" fontId="24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4" xfId="0" applyFont="1" applyBorder="1" applyAlignment="1">
      <alignment horizontal="center" vertical="center"/>
    </xf>
    <xf numFmtId="37" fontId="26" fillId="0" borderId="4" xfId="0" applyNumberFormat="1" applyFont="1" applyBorder="1" applyAlignment="1">
      <alignment horizontal="right" vertical="center"/>
    </xf>
    <xf numFmtId="37" fontId="0" fillId="0" borderId="4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164" fontId="26" fillId="0" borderId="4" xfId="15" applyNumberFormat="1" applyFont="1" applyBorder="1" applyAlignment="1">
      <alignment horizontal="right" vertical="center" wrapText="1"/>
    </xf>
    <xf numFmtId="164" fontId="26" fillId="0" borderId="13" xfId="15" applyNumberFormat="1" applyFont="1" applyBorder="1" applyAlignment="1">
      <alignment horizontal="right" vertical="center" wrapText="1"/>
    </xf>
    <xf numFmtId="37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2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1" fillId="0" borderId="4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38" fontId="0" fillId="0" borderId="4" xfId="0" applyNumberFormat="1" applyBorder="1" applyAlignment="1">
      <alignment/>
    </xf>
    <xf numFmtId="0" fontId="1" fillId="0" borderId="0" xfId="0" applyFont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37" fontId="0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 quotePrefix="1">
      <alignment horizontal="center" vertical="center"/>
    </xf>
    <xf numFmtId="3" fontId="0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 quotePrefix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1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/>
    </xf>
    <xf numFmtId="38" fontId="33" fillId="0" borderId="0" xfId="0" applyNumberFormat="1" applyFont="1" applyAlignment="1">
      <alignment horizontal="right"/>
    </xf>
    <xf numFmtId="0" fontId="33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38" fontId="36" fillId="0" borderId="0" xfId="0" applyNumberFormat="1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3" xfId="0" applyFont="1" applyBorder="1" applyAlignment="1">
      <alignment/>
    </xf>
    <xf numFmtId="0" fontId="33" fillId="0" borderId="3" xfId="0" applyFont="1" applyBorder="1" applyAlignment="1">
      <alignment/>
    </xf>
    <xf numFmtId="38" fontId="33" fillId="0" borderId="3" xfId="0" applyNumberFormat="1" applyFont="1" applyBorder="1" applyAlignment="1">
      <alignment/>
    </xf>
    <xf numFmtId="164" fontId="33" fillId="0" borderId="3" xfId="15" applyNumberFormat="1" applyFont="1" applyBorder="1" applyAlignment="1">
      <alignment/>
    </xf>
    <xf numFmtId="0" fontId="33" fillId="0" borderId="0" xfId="0" applyFont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49" fontId="33" fillId="0" borderId="17" xfId="0" applyNumberFormat="1" applyFont="1" applyBorder="1" applyAlignment="1">
      <alignment horizontal="center"/>
    </xf>
    <xf numFmtId="38" fontId="34" fillId="0" borderId="17" xfId="0" applyNumberFormat="1" applyFont="1" applyBorder="1" applyAlignment="1">
      <alignment horizontal="right"/>
    </xf>
    <xf numFmtId="164" fontId="34" fillId="0" borderId="17" xfId="15" applyNumberFormat="1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49" fontId="34" fillId="0" borderId="4" xfId="0" applyNumberFormat="1" applyFont="1" applyBorder="1" applyAlignment="1">
      <alignment horizontal="center"/>
    </xf>
    <xf numFmtId="38" fontId="34" fillId="0" borderId="4" xfId="0" applyNumberFormat="1" applyFont="1" applyBorder="1" applyAlignment="1">
      <alignment horizontal="right"/>
    </xf>
    <xf numFmtId="164" fontId="34" fillId="0" borderId="4" xfId="15" applyNumberFormat="1" applyFont="1" applyBorder="1" applyAlignment="1">
      <alignment/>
    </xf>
    <xf numFmtId="0" fontId="34" fillId="0" borderId="23" xfId="0" applyFont="1" applyBorder="1" applyAlignment="1">
      <alignment horizontal="right"/>
    </xf>
    <xf numFmtId="49" fontId="34" fillId="0" borderId="24" xfId="0" applyNumberFormat="1" applyFont="1" applyBorder="1" applyAlignment="1">
      <alignment/>
    </xf>
    <xf numFmtId="0" fontId="36" fillId="0" borderId="23" xfId="0" applyFont="1" applyBorder="1" applyAlignment="1">
      <alignment horizontal="right"/>
    </xf>
    <xf numFmtId="49" fontId="38" fillId="0" borderId="24" xfId="0" applyNumberFormat="1" applyFont="1" applyBorder="1" applyAlignment="1">
      <alignment/>
    </xf>
    <xf numFmtId="49" fontId="33" fillId="0" borderId="4" xfId="0" applyNumberFormat="1" applyFont="1" applyBorder="1" applyAlignment="1">
      <alignment horizontal="center"/>
    </xf>
    <xf numFmtId="38" fontId="33" fillId="0" borderId="4" xfId="0" applyNumberFormat="1" applyFont="1" applyBorder="1" applyAlignment="1">
      <alignment horizontal="right"/>
    </xf>
    <xf numFmtId="0" fontId="34" fillId="0" borderId="23" xfId="0" applyFont="1" applyBorder="1" applyAlignment="1">
      <alignment horizontal="right" vertical="center"/>
    </xf>
    <xf numFmtId="49" fontId="34" fillId="0" borderId="24" xfId="0" applyNumberFormat="1" applyFont="1" applyBorder="1" applyAlignment="1">
      <alignment vertical="center" wrapText="1"/>
    </xf>
    <xf numFmtId="49" fontId="34" fillId="0" borderId="4" xfId="0" applyNumberFormat="1" applyFont="1" applyBorder="1" applyAlignment="1">
      <alignment horizontal="center" vertical="center"/>
    </xf>
    <xf numFmtId="38" fontId="34" fillId="0" borderId="4" xfId="0" applyNumberFormat="1" applyFont="1" applyBorder="1" applyAlignment="1">
      <alignment horizontal="right" vertical="center"/>
    </xf>
    <xf numFmtId="164" fontId="34" fillId="0" borderId="4" xfId="15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24" xfId="0" applyFont="1" applyBorder="1" applyAlignment="1">
      <alignment/>
    </xf>
    <xf numFmtId="0" fontId="33" fillId="0" borderId="23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4" xfId="0" applyFont="1" applyBorder="1" applyAlignment="1">
      <alignment horizontal="center"/>
    </xf>
    <xf numFmtId="3" fontId="33" fillId="0" borderId="4" xfId="0" applyNumberFormat="1" applyFont="1" applyBorder="1" applyAlignment="1">
      <alignment horizontal="right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34" fillId="0" borderId="23" xfId="0" applyFont="1" applyBorder="1" applyAlignment="1">
      <alignment/>
    </xf>
    <xf numFmtId="0" fontId="34" fillId="0" borderId="4" xfId="0" applyFont="1" applyBorder="1" applyAlignment="1">
      <alignment horizontal="center"/>
    </xf>
    <xf numFmtId="164" fontId="34" fillId="0" borderId="0" xfId="0" applyNumberFormat="1" applyFont="1" applyAlignment="1">
      <alignment/>
    </xf>
    <xf numFmtId="38" fontId="34" fillId="0" borderId="0" xfId="0" applyNumberFormat="1" applyFont="1" applyAlignment="1">
      <alignment horizontal="right"/>
    </xf>
    <xf numFmtId="0" fontId="33" fillId="0" borderId="23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164" fontId="33" fillId="0" borderId="4" xfId="15" applyNumberFormat="1" applyFont="1" applyBorder="1" applyAlignment="1">
      <alignment/>
    </xf>
    <xf numFmtId="0" fontId="34" fillId="0" borderId="23" xfId="0" applyFont="1" applyBorder="1" applyAlignment="1">
      <alignment vertical="center"/>
    </xf>
    <xf numFmtId="0" fontId="34" fillId="0" borderId="24" xfId="0" applyFont="1" applyBorder="1" applyAlignment="1">
      <alignment vertical="center" wrapText="1"/>
    </xf>
    <xf numFmtId="0" fontId="34" fillId="0" borderId="4" xfId="0" applyFont="1" applyBorder="1" applyAlignment="1">
      <alignment horizontal="center" vertical="center"/>
    </xf>
    <xf numFmtId="38" fontId="34" fillId="0" borderId="0" xfId="0" applyNumberFormat="1" applyFont="1" applyAlignment="1">
      <alignment/>
    </xf>
    <xf numFmtId="0" fontId="40" fillId="0" borderId="23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33" fillId="0" borderId="25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19" xfId="0" applyFont="1" applyBorder="1" applyAlignment="1">
      <alignment horizontal="center"/>
    </xf>
    <xf numFmtId="38" fontId="33" fillId="0" borderId="19" xfId="0" applyNumberFormat="1" applyFont="1" applyBorder="1" applyAlignment="1">
      <alignment horizontal="right"/>
    </xf>
    <xf numFmtId="164" fontId="33" fillId="0" borderId="19" xfId="15" applyNumberFormat="1" applyFont="1" applyBorder="1" applyAlignment="1">
      <alignment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38" fontId="33" fillId="0" borderId="0" xfId="0" applyNumberFormat="1" applyFont="1" applyBorder="1" applyAlignment="1">
      <alignment horizontal="right"/>
    </xf>
    <xf numFmtId="164" fontId="33" fillId="0" borderId="0" xfId="15" applyNumberFormat="1" applyFont="1" applyBorder="1" applyAlignment="1">
      <alignment/>
    </xf>
    <xf numFmtId="38" fontId="33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Percent" xfId="23"/>
    <cellStyle name="똿뗦먛귟 [0.00]_PRODUCT DETAIL Q1" xfId="24"/>
    <cellStyle name="똿뗦먛귟_PRODUCT DETAIL Q1" xfId="25"/>
    <cellStyle name="믅됞 [0.00]_PRODUCT DETAIL Q1" xfId="26"/>
    <cellStyle name="믅됞_PRODUCT DETAIL Q1" xfId="27"/>
    <cellStyle name="백분율_95" xfId="28"/>
    <cellStyle name="뷭?_BOOKSHIP" xfId="29"/>
    <cellStyle name="一般_Book1" xfId="30"/>
    <cellStyle name="千分位[0]_Book1" xfId="31"/>
    <cellStyle name="千分位_Book1" xfId="32"/>
    <cellStyle name="콤마 [0]_1202" xfId="33"/>
    <cellStyle name="콤마_1202" xfId="34"/>
    <cellStyle name="통화 [0]_1202" xfId="35"/>
    <cellStyle name="통화_1202" xfId="36"/>
    <cellStyle name="표준_(정보부문)월별인원계획" xfId="37"/>
    <cellStyle name="표준_kc-elec system check list" xfId="38"/>
    <cellStyle name="貨幣 [0]_Book1" xfId="39"/>
    <cellStyle name="貨幣_Book1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p%20BCD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"/>
      <sheetName val="NV"/>
      <sheetName val="00000000"/>
      <sheetName val="10000000"/>
      <sheetName val="20000000"/>
      <sheetName val="30000000"/>
    </sheetNames>
    <sheetDataSet>
      <sheetData sheetId="0">
        <row r="38">
          <cell r="G38">
            <v>191401056627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0">
      <selection activeCell="G39" sqref="G39:I39"/>
    </sheetView>
  </sheetViews>
  <sheetFormatPr defaultColWidth="8.796875" defaultRowHeight="15"/>
  <cols>
    <col min="1" max="1" width="3.59765625" style="0" customWidth="1"/>
    <col min="8" max="8" width="9.19921875" style="0" customWidth="1"/>
    <col min="9" max="9" width="15.69921875" style="0" customWidth="1"/>
  </cols>
  <sheetData>
    <row r="1" ht="15.75" thickBot="1"/>
    <row r="2" spans="1:9" ht="15.75" thickTop="1">
      <c r="A2" s="23"/>
      <c r="B2" s="8"/>
      <c r="C2" s="8"/>
      <c r="D2" s="8"/>
      <c r="E2" s="8"/>
      <c r="F2" s="8"/>
      <c r="G2" s="8"/>
      <c r="H2" s="8"/>
      <c r="I2" s="9"/>
    </row>
    <row r="3" spans="1:9" s="27" customFormat="1" ht="19.5">
      <c r="A3" s="99"/>
      <c r="B3" s="100"/>
      <c r="C3" s="100"/>
      <c r="D3" s="100"/>
      <c r="E3" s="100"/>
      <c r="F3" s="100"/>
      <c r="G3" s="100"/>
      <c r="H3" s="100"/>
      <c r="I3" s="101"/>
    </row>
    <row r="4" spans="1:9" s="27" customFormat="1" ht="24">
      <c r="A4" s="102" t="s">
        <v>22</v>
      </c>
      <c r="B4" s="103"/>
      <c r="C4" s="103"/>
      <c r="D4" s="103"/>
      <c r="E4" s="103"/>
      <c r="F4" s="103"/>
      <c r="G4" s="103"/>
      <c r="H4" s="103"/>
      <c r="I4" s="104"/>
    </row>
    <row r="5" spans="1:9" ht="24">
      <c r="A5" s="102" t="s">
        <v>23</v>
      </c>
      <c r="B5" s="103"/>
      <c r="C5" s="103"/>
      <c r="D5" s="103"/>
      <c r="E5" s="103"/>
      <c r="F5" s="103"/>
      <c r="G5" s="103"/>
      <c r="H5" s="103"/>
      <c r="I5" s="104"/>
    </row>
    <row r="6" spans="1:9" ht="15.75">
      <c r="A6" s="12"/>
      <c r="B6" s="2"/>
      <c r="C6" s="2"/>
      <c r="D6" s="2"/>
      <c r="E6" s="10"/>
      <c r="F6" s="10"/>
      <c r="H6" s="13"/>
      <c r="I6" s="11"/>
    </row>
    <row r="7" spans="1:9" ht="15">
      <c r="A7" s="12"/>
      <c r="B7" s="2"/>
      <c r="C7" s="2"/>
      <c r="D7" s="2"/>
      <c r="E7" s="2"/>
      <c r="F7" s="2"/>
      <c r="G7" s="2"/>
      <c r="H7" s="2"/>
      <c r="I7" s="11"/>
    </row>
    <row r="8" spans="1:9" ht="15">
      <c r="A8" s="12"/>
      <c r="B8" s="2"/>
      <c r="C8" s="2"/>
      <c r="D8" s="2"/>
      <c r="E8" s="2"/>
      <c r="F8" s="2"/>
      <c r="G8" s="2"/>
      <c r="H8" s="2"/>
      <c r="I8" s="11"/>
    </row>
    <row r="9" spans="1:9" ht="15">
      <c r="A9" s="12"/>
      <c r="B9" s="2"/>
      <c r="C9" s="2"/>
      <c r="D9" s="2"/>
      <c r="E9" s="2"/>
      <c r="F9" s="2"/>
      <c r="G9" s="2"/>
      <c r="H9" s="2"/>
      <c r="I9" s="11"/>
    </row>
    <row r="10" spans="1:9" ht="15">
      <c r="A10" s="12"/>
      <c r="B10" s="2"/>
      <c r="C10" s="2"/>
      <c r="D10" s="2"/>
      <c r="E10" s="2"/>
      <c r="F10" s="2"/>
      <c r="G10" s="2"/>
      <c r="H10" s="2"/>
      <c r="I10" s="11"/>
    </row>
    <row r="11" spans="1:9" ht="15">
      <c r="A11" s="12"/>
      <c r="B11" s="2"/>
      <c r="C11" s="2"/>
      <c r="D11" s="2"/>
      <c r="E11" s="2"/>
      <c r="F11" s="2"/>
      <c r="G11" s="2"/>
      <c r="H11" s="2"/>
      <c r="I11" s="11"/>
    </row>
    <row r="12" spans="1:9" ht="15">
      <c r="A12" s="12"/>
      <c r="B12" s="2"/>
      <c r="C12" s="2"/>
      <c r="D12" s="2"/>
      <c r="E12" s="2"/>
      <c r="F12" s="2"/>
      <c r="G12" s="2"/>
      <c r="H12" s="2"/>
      <c r="I12" s="11"/>
    </row>
    <row r="13" spans="1:9" ht="15">
      <c r="A13" s="12"/>
      <c r="B13" s="2"/>
      <c r="C13" s="2"/>
      <c r="D13" s="2"/>
      <c r="E13" s="2"/>
      <c r="F13" s="2"/>
      <c r="G13" s="2"/>
      <c r="H13" s="2"/>
      <c r="I13" s="11"/>
    </row>
    <row r="14" spans="1:9" ht="15">
      <c r="A14" s="12"/>
      <c r="B14" s="2"/>
      <c r="C14" s="2"/>
      <c r="D14" s="2"/>
      <c r="E14" s="2"/>
      <c r="F14" s="2"/>
      <c r="G14" s="2"/>
      <c r="H14" s="2"/>
      <c r="I14" s="11"/>
    </row>
    <row r="15" spans="1:9" ht="15">
      <c r="A15" s="12"/>
      <c r="B15" s="2"/>
      <c r="C15" s="2"/>
      <c r="D15" s="2"/>
      <c r="E15" s="2"/>
      <c r="F15" s="2"/>
      <c r="G15" s="2"/>
      <c r="H15" s="2"/>
      <c r="I15" s="11"/>
    </row>
    <row r="16" spans="1:9" ht="15">
      <c r="A16" s="12"/>
      <c r="B16" s="2"/>
      <c r="C16" s="2"/>
      <c r="D16" s="2"/>
      <c r="E16" s="2"/>
      <c r="F16" s="2"/>
      <c r="G16" s="2"/>
      <c r="H16" s="2"/>
      <c r="I16" s="11"/>
    </row>
    <row r="17" spans="1:9" ht="15">
      <c r="A17" s="12"/>
      <c r="B17" s="2"/>
      <c r="C17" s="2"/>
      <c r="D17" s="2"/>
      <c r="E17" s="2"/>
      <c r="F17" s="2"/>
      <c r="G17" s="2"/>
      <c r="H17" s="2"/>
      <c r="I17" s="11"/>
    </row>
    <row r="18" spans="1:9" ht="39.75">
      <c r="A18" s="109" t="s">
        <v>82</v>
      </c>
      <c r="B18" s="110"/>
      <c r="C18" s="110"/>
      <c r="D18" s="110"/>
      <c r="E18" s="110"/>
      <c r="F18" s="110"/>
      <c r="G18" s="110"/>
      <c r="H18" s="110"/>
      <c r="I18" s="111"/>
    </row>
    <row r="19" spans="1:9" ht="22.5" customHeight="1">
      <c r="A19" s="14"/>
      <c r="B19" s="1"/>
      <c r="C19" s="1"/>
      <c r="D19" s="1"/>
      <c r="E19" s="1"/>
      <c r="F19" s="1"/>
      <c r="G19" s="1"/>
      <c r="H19" s="2"/>
      <c r="I19" s="11"/>
    </row>
    <row r="20" spans="1:9" ht="24.75">
      <c r="A20" s="112" t="s">
        <v>90</v>
      </c>
      <c r="B20" s="113"/>
      <c r="C20" s="113"/>
      <c r="D20" s="113"/>
      <c r="E20" s="113"/>
      <c r="F20" s="113"/>
      <c r="G20" s="113"/>
      <c r="H20" s="113"/>
      <c r="I20" s="114"/>
    </row>
    <row r="21" spans="1:9" ht="29.25" customHeight="1">
      <c r="A21" s="15"/>
      <c r="B21" s="16"/>
      <c r="C21" s="16"/>
      <c r="D21" s="16"/>
      <c r="E21" s="16"/>
      <c r="F21" s="16"/>
      <c r="G21" s="16"/>
      <c r="H21" s="2"/>
      <c r="I21" s="11"/>
    </row>
    <row r="22" spans="1:9" ht="15">
      <c r="A22" s="63"/>
      <c r="B22" s="2"/>
      <c r="C22" s="2"/>
      <c r="D22" s="2"/>
      <c r="E22" s="2"/>
      <c r="F22" s="2"/>
      <c r="G22" s="2"/>
      <c r="H22" s="2"/>
      <c r="I22" s="64"/>
    </row>
    <row r="23" spans="1:9" ht="15">
      <c r="A23" s="12"/>
      <c r="B23" s="2"/>
      <c r="C23" s="2"/>
      <c r="D23" s="2"/>
      <c r="E23" s="2"/>
      <c r="F23" s="2"/>
      <c r="G23" s="2"/>
      <c r="H23" s="2"/>
      <c r="I23" s="11"/>
    </row>
    <row r="24" spans="1:9" ht="15">
      <c r="A24" s="12"/>
      <c r="B24" s="2"/>
      <c r="C24" s="2"/>
      <c r="D24" s="2"/>
      <c r="E24" s="2"/>
      <c r="F24" s="2"/>
      <c r="G24" s="2"/>
      <c r="H24" s="2"/>
      <c r="I24" s="11"/>
    </row>
    <row r="25" spans="1:9" ht="15">
      <c r="A25" s="12"/>
      <c r="B25" s="2"/>
      <c r="C25" s="2"/>
      <c r="D25" s="2"/>
      <c r="E25" s="2"/>
      <c r="F25" s="2"/>
      <c r="G25" s="2"/>
      <c r="H25" s="2"/>
      <c r="I25" s="11"/>
    </row>
    <row r="26" spans="1:9" ht="15">
      <c r="A26" s="12"/>
      <c r="B26" s="2"/>
      <c r="C26" s="2"/>
      <c r="D26" s="2"/>
      <c r="E26" s="2"/>
      <c r="F26" s="2"/>
      <c r="G26" s="2"/>
      <c r="H26" s="2"/>
      <c r="I26" s="11"/>
    </row>
    <row r="27" spans="1:9" ht="15">
      <c r="A27" s="12"/>
      <c r="B27" s="2"/>
      <c r="C27" s="2"/>
      <c r="D27" s="2"/>
      <c r="E27" s="2"/>
      <c r="F27" s="2"/>
      <c r="G27" s="2"/>
      <c r="H27" s="2"/>
      <c r="I27" s="11"/>
    </row>
    <row r="28" spans="1:9" ht="15">
      <c r="A28" s="12"/>
      <c r="B28" s="2"/>
      <c r="C28" s="2"/>
      <c r="D28" s="2"/>
      <c r="E28" s="2"/>
      <c r="F28" s="2"/>
      <c r="G28" s="2"/>
      <c r="H28" s="2"/>
      <c r="I28" s="11"/>
    </row>
    <row r="29" spans="1:9" ht="15">
      <c r="A29" s="12"/>
      <c r="B29" s="2"/>
      <c r="C29" s="2"/>
      <c r="D29" s="2"/>
      <c r="E29" s="2"/>
      <c r="F29" s="2"/>
      <c r="G29" s="2"/>
      <c r="H29" s="2"/>
      <c r="I29" s="11"/>
    </row>
    <row r="30" spans="1:9" ht="15">
      <c r="A30" s="12"/>
      <c r="B30" s="2"/>
      <c r="C30" s="2"/>
      <c r="D30" s="2"/>
      <c r="E30" s="2"/>
      <c r="F30" s="2"/>
      <c r="G30" s="2"/>
      <c r="H30" s="2"/>
      <c r="I30" s="11"/>
    </row>
    <row r="31" spans="1:9" ht="15">
      <c r="A31" s="12"/>
      <c r="B31" s="2"/>
      <c r="C31" s="2"/>
      <c r="D31" s="2"/>
      <c r="E31" s="2"/>
      <c r="F31" s="2"/>
      <c r="G31" s="2"/>
      <c r="H31" s="2"/>
      <c r="I31" s="11"/>
    </row>
    <row r="32" spans="1:9" ht="15">
      <c r="A32" s="12"/>
      <c r="B32" s="2"/>
      <c r="C32" s="2"/>
      <c r="D32" s="2"/>
      <c r="E32" s="2"/>
      <c r="F32" s="2"/>
      <c r="G32" s="2"/>
      <c r="H32" s="2"/>
      <c r="I32" s="11"/>
    </row>
    <row r="33" spans="1:9" ht="15">
      <c r="A33" s="12"/>
      <c r="B33" s="2"/>
      <c r="C33" s="2"/>
      <c r="D33" s="2"/>
      <c r="E33" s="2"/>
      <c r="F33" s="2"/>
      <c r="G33" s="2"/>
      <c r="H33" s="2"/>
      <c r="I33" s="11"/>
    </row>
    <row r="34" spans="1:9" ht="15">
      <c r="A34" s="12"/>
      <c r="B34" s="2"/>
      <c r="C34" s="2"/>
      <c r="D34" s="2"/>
      <c r="E34" s="2"/>
      <c r="F34" s="2"/>
      <c r="G34" s="2"/>
      <c r="H34" s="2"/>
      <c r="I34" s="11"/>
    </row>
    <row r="35" spans="1:9" ht="15">
      <c r="A35" s="12"/>
      <c r="B35" s="2"/>
      <c r="C35" s="2"/>
      <c r="D35" s="2"/>
      <c r="E35" s="2"/>
      <c r="F35" s="2"/>
      <c r="G35" s="2"/>
      <c r="H35" s="2"/>
      <c r="I35" s="11"/>
    </row>
    <row r="36" spans="1:9" ht="15">
      <c r="A36" s="12"/>
      <c r="B36" s="2"/>
      <c r="C36" s="2"/>
      <c r="D36" s="2"/>
      <c r="E36" s="2"/>
      <c r="F36" s="2"/>
      <c r="G36" s="2"/>
      <c r="H36" s="2"/>
      <c r="I36" s="11"/>
    </row>
    <row r="37" spans="1:9" ht="15">
      <c r="A37" s="12"/>
      <c r="B37" s="2"/>
      <c r="C37" s="2"/>
      <c r="D37" s="2"/>
      <c r="E37" s="2"/>
      <c r="F37" s="2"/>
      <c r="G37" s="2"/>
      <c r="H37" s="2"/>
      <c r="I37" s="11"/>
    </row>
    <row r="38" spans="1:9" ht="16.5">
      <c r="A38" s="17"/>
      <c r="B38" s="18"/>
      <c r="C38" s="18"/>
      <c r="D38" s="18"/>
      <c r="E38" s="18"/>
      <c r="F38" s="18"/>
      <c r="G38" s="107" t="s">
        <v>91</v>
      </c>
      <c r="H38" s="107"/>
      <c r="I38" s="108"/>
    </row>
    <row r="39" spans="1:9" ht="16.5">
      <c r="A39" s="17"/>
      <c r="B39" s="105" t="s">
        <v>20</v>
      </c>
      <c r="C39" s="105"/>
      <c r="D39" s="105" t="s">
        <v>21</v>
      </c>
      <c r="E39" s="105"/>
      <c r="F39" s="105"/>
      <c r="G39" s="105" t="s">
        <v>19</v>
      </c>
      <c r="H39" s="105"/>
      <c r="I39" s="106"/>
    </row>
    <row r="40" spans="1:9" ht="16.5">
      <c r="A40" s="17"/>
      <c r="I40" s="19"/>
    </row>
    <row r="41" spans="1:9" ht="16.5">
      <c r="A41" s="17"/>
      <c r="B41" s="18"/>
      <c r="C41" s="18"/>
      <c r="D41" s="18"/>
      <c r="E41" s="18"/>
      <c r="F41" s="18"/>
      <c r="G41" s="18"/>
      <c r="H41" s="2"/>
      <c r="I41" s="11"/>
    </row>
    <row r="42" spans="1:9" ht="16.5">
      <c r="A42" s="17"/>
      <c r="B42" s="18"/>
      <c r="C42" s="18"/>
      <c r="D42" s="18"/>
      <c r="E42" s="18"/>
      <c r="F42" s="18"/>
      <c r="G42" s="18"/>
      <c r="H42" s="2"/>
      <c r="I42" s="11"/>
    </row>
    <row r="43" spans="1:9" ht="16.5">
      <c r="A43" s="17"/>
      <c r="B43" s="18"/>
      <c r="C43" s="18"/>
      <c r="D43" s="18"/>
      <c r="E43" s="18"/>
      <c r="F43" s="18"/>
      <c r="G43" s="18"/>
      <c r="H43" s="2"/>
      <c r="I43" s="11"/>
    </row>
    <row r="44" spans="1:9" ht="15">
      <c r="A44" s="12"/>
      <c r="B44" s="2"/>
      <c r="C44" s="2"/>
      <c r="D44" s="2"/>
      <c r="E44" s="2"/>
      <c r="F44" s="2"/>
      <c r="G44" s="2"/>
      <c r="H44" s="2"/>
      <c r="I44" s="11"/>
    </row>
    <row r="45" spans="1:9" ht="15">
      <c r="A45" s="12"/>
      <c r="B45" s="2"/>
      <c r="C45" s="2"/>
      <c r="D45" s="2"/>
      <c r="E45" s="2"/>
      <c r="F45" s="2"/>
      <c r="G45" s="2"/>
      <c r="H45" s="2"/>
      <c r="I45" s="11"/>
    </row>
    <row r="46" spans="1:9" ht="15.75" thickBot="1">
      <c r="A46" s="20"/>
      <c r="B46" s="21"/>
      <c r="C46" s="21"/>
      <c r="D46" s="21"/>
      <c r="E46" s="21"/>
      <c r="F46" s="21"/>
      <c r="G46" s="21"/>
      <c r="H46" s="21"/>
      <c r="I46" s="22"/>
    </row>
    <row r="47" ht="15.75" thickTop="1"/>
  </sheetData>
  <mergeCells count="9">
    <mergeCell ref="A3:I3"/>
    <mergeCell ref="A4:I4"/>
    <mergeCell ref="G39:I39"/>
    <mergeCell ref="G38:I38"/>
    <mergeCell ref="A18:I18"/>
    <mergeCell ref="A20:I20"/>
    <mergeCell ref="B39:C39"/>
    <mergeCell ref="D39:F39"/>
    <mergeCell ref="A5:I5"/>
  </mergeCells>
  <printOptions/>
  <pageMargins left="0.98" right="0.34" top="0.45" bottom="0.53" header="0.26" footer="0.3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 s="28"/>
      <c r="C1"/>
    </row>
    <row r="2" ht="15.75" thickBot="1">
      <c r="A2" s="28"/>
    </row>
    <row r="3" spans="1:3" ht="15.75" thickBot="1">
      <c r="A3" s="28"/>
      <c r="C3" s="28"/>
    </row>
    <row r="4" spans="1:3" ht="15">
      <c r="A4" s="28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88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 s="28"/>
      <c r="C1"/>
    </row>
    <row r="2" ht="15.75" thickBot="1">
      <c r="A2" s="28"/>
    </row>
    <row r="3" spans="1:3" ht="15.75" thickBot="1">
      <c r="A3" s="28"/>
      <c r="C3" s="28"/>
    </row>
    <row r="4" spans="1:3" ht="15">
      <c r="A4" s="28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8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workbookViewId="0" topLeftCell="A1">
      <selection activeCell="F32" sqref="F32"/>
    </sheetView>
  </sheetViews>
  <sheetFormatPr defaultColWidth="8.796875" defaultRowHeight="15"/>
  <cols>
    <col min="1" max="1" width="37.3984375" style="0" customWidth="1"/>
    <col min="2" max="3" width="5.59765625" style="90" customWidth="1"/>
    <col min="4" max="5" width="15.59765625" style="75" customWidth="1"/>
  </cols>
  <sheetData>
    <row r="2" spans="1:5" ht="19.5">
      <c r="A2" s="100" t="s">
        <v>83</v>
      </c>
      <c r="B2" s="100"/>
      <c r="C2" s="100"/>
      <c r="D2" s="100"/>
      <c r="E2" s="100"/>
    </row>
    <row r="3" spans="1:5" ht="15.75">
      <c r="A3" s="116" t="s">
        <v>89</v>
      </c>
      <c r="B3" s="116"/>
      <c r="C3" s="116"/>
      <c r="D3" s="116"/>
      <c r="E3" s="116"/>
    </row>
    <row r="6" spans="4:5" ht="15">
      <c r="D6" s="115" t="s">
        <v>0</v>
      </c>
      <c r="E6" s="115"/>
    </row>
    <row r="8" spans="1:5" ht="19.5">
      <c r="A8" s="80" t="s">
        <v>1</v>
      </c>
      <c r="B8" s="86" t="s">
        <v>17</v>
      </c>
      <c r="C8" s="86" t="s">
        <v>36</v>
      </c>
      <c r="D8" s="87" t="s">
        <v>86</v>
      </c>
      <c r="E8" s="87" t="s">
        <v>92</v>
      </c>
    </row>
    <row r="9" spans="1:5" s="83" customFormat="1" ht="49.5">
      <c r="A9" s="81" t="s">
        <v>81</v>
      </c>
      <c r="B9" s="91">
        <v>100</v>
      </c>
      <c r="C9" s="91"/>
      <c r="D9" s="85">
        <f>D10+D12+D14+D20+D24+D28</f>
        <v>123980283034</v>
      </c>
      <c r="E9" s="85">
        <f>E10+E12+E14+E20+E24+E28</f>
        <v>111818449565</v>
      </c>
    </row>
    <row r="10" spans="1:5" s="5" customFormat="1" ht="15">
      <c r="A10" s="4" t="s">
        <v>2</v>
      </c>
      <c r="B10" s="38">
        <v>110</v>
      </c>
      <c r="C10" s="38"/>
      <c r="D10" s="76">
        <f>D11</f>
        <v>15002475061</v>
      </c>
      <c r="E10" s="76">
        <f>E11</f>
        <v>15204246095</v>
      </c>
    </row>
    <row r="11" spans="1:5" ht="15">
      <c r="A11" s="77" t="s">
        <v>24</v>
      </c>
      <c r="B11" s="92">
        <v>111</v>
      </c>
      <c r="C11" s="92" t="s">
        <v>65</v>
      </c>
      <c r="D11" s="78">
        <v>15002475061</v>
      </c>
      <c r="E11" s="78">
        <v>15204246095</v>
      </c>
    </row>
    <row r="12" spans="1:5" s="5" customFormat="1" ht="15">
      <c r="A12" s="4" t="s">
        <v>47</v>
      </c>
      <c r="B12" s="38">
        <v>120</v>
      </c>
      <c r="C12" s="38" t="s">
        <v>66</v>
      </c>
      <c r="D12" s="76"/>
      <c r="E12" s="76"/>
    </row>
    <row r="13" spans="1:5" ht="15">
      <c r="A13" s="77" t="s">
        <v>48</v>
      </c>
      <c r="B13" s="92">
        <v>121</v>
      </c>
      <c r="C13" s="92"/>
      <c r="D13" s="78"/>
      <c r="E13" s="78"/>
    </row>
    <row r="14" spans="1:5" s="5" customFormat="1" ht="15">
      <c r="A14" s="4" t="s">
        <v>49</v>
      </c>
      <c r="B14" s="38">
        <v>130</v>
      </c>
      <c r="C14" s="38"/>
      <c r="D14" s="76">
        <f>SUM(D15:D19)</f>
        <v>24977276534</v>
      </c>
      <c r="E14" s="76">
        <f>SUM(E15:E19)</f>
        <v>26037504140</v>
      </c>
    </row>
    <row r="15" spans="1:5" ht="15">
      <c r="A15" s="77" t="s">
        <v>18</v>
      </c>
      <c r="B15" s="92">
        <v>131</v>
      </c>
      <c r="C15" s="92"/>
      <c r="D15" s="78">
        <v>21012787825</v>
      </c>
      <c r="E15" s="78">
        <v>16813856566</v>
      </c>
    </row>
    <row r="16" spans="1:5" ht="15">
      <c r="A16" s="77" t="s">
        <v>15</v>
      </c>
      <c r="B16" s="92">
        <v>132</v>
      </c>
      <c r="C16" s="92"/>
      <c r="D16" s="78">
        <v>3201489419</v>
      </c>
      <c r="E16" s="78">
        <v>8437041988</v>
      </c>
    </row>
    <row r="17" spans="1:5" ht="15">
      <c r="A17" s="77" t="s">
        <v>25</v>
      </c>
      <c r="B17" s="92">
        <v>133</v>
      </c>
      <c r="C17" s="92"/>
      <c r="D17" s="78">
        <v>569902567</v>
      </c>
      <c r="E17" s="78">
        <v>567961052</v>
      </c>
    </row>
    <row r="18" spans="1:5" ht="15">
      <c r="A18" s="77" t="s">
        <v>26</v>
      </c>
      <c r="B18" s="92">
        <v>135</v>
      </c>
      <c r="C18" s="92" t="s">
        <v>67</v>
      </c>
      <c r="D18" s="78">
        <v>193096723</v>
      </c>
      <c r="E18" s="78">
        <v>218644534</v>
      </c>
    </row>
    <row r="19" spans="1:5" ht="15">
      <c r="A19" s="77" t="s">
        <v>27</v>
      </c>
      <c r="B19" s="92">
        <v>139</v>
      </c>
      <c r="C19" s="92"/>
      <c r="D19" s="78"/>
      <c r="E19" s="78"/>
    </row>
    <row r="20" spans="1:5" s="5" customFormat="1" ht="15">
      <c r="A20" s="4" t="s">
        <v>50</v>
      </c>
      <c r="B20" s="38">
        <v>140</v>
      </c>
      <c r="C20" s="38"/>
      <c r="D20" s="76">
        <f>SUM(D21:D22)</f>
        <v>79916479933</v>
      </c>
      <c r="E20" s="76">
        <f>SUM(E21:E22)</f>
        <v>66900071971</v>
      </c>
    </row>
    <row r="21" spans="1:5" ht="15">
      <c r="A21" s="77" t="s">
        <v>28</v>
      </c>
      <c r="B21" s="92">
        <v>141</v>
      </c>
      <c r="C21" s="92" t="s">
        <v>68</v>
      </c>
      <c r="D21" s="78">
        <v>79916479933</v>
      </c>
      <c r="E21" s="78">
        <v>66900071971</v>
      </c>
    </row>
    <row r="22" spans="1:5" ht="15">
      <c r="A22" s="77" t="s">
        <v>29</v>
      </c>
      <c r="B22" s="92">
        <v>149</v>
      </c>
      <c r="C22" s="92"/>
      <c r="D22" s="78"/>
      <c r="E22" s="78"/>
    </row>
    <row r="23" spans="1:5" ht="15">
      <c r="A23" s="77"/>
      <c r="B23" s="92"/>
      <c r="C23" s="92"/>
      <c r="D23" s="78"/>
      <c r="E23" s="78"/>
    </row>
    <row r="24" spans="1:5" s="5" customFormat="1" ht="15">
      <c r="A24" s="4" t="s">
        <v>51</v>
      </c>
      <c r="B24" s="38">
        <v>150</v>
      </c>
      <c r="C24" s="38"/>
      <c r="D24" s="76">
        <f>SUM(D25:D27)</f>
        <v>4084051506</v>
      </c>
      <c r="E24" s="76">
        <f>SUM(E25:E27)</f>
        <v>3676627359</v>
      </c>
    </row>
    <row r="25" spans="1:5" ht="15">
      <c r="A25" s="77" t="s">
        <v>52</v>
      </c>
      <c r="B25" s="92">
        <v>151</v>
      </c>
      <c r="C25" s="92"/>
      <c r="D25" s="78">
        <v>9523809</v>
      </c>
      <c r="E25" s="78"/>
    </row>
    <row r="26" spans="1:5" ht="15">
      <c r="A26" s="77" t="s">
        <v>53</v>
      </c>
      <c r="B26" s="92">
        <v>152</v>
      </c>
      <c r="C26" s="92"/>
      <c r="D26" s="78">
        <v>1679752864</v>
      </c>
      <c r="E26" s="78">
        <v>918894316</v>
      </c>
    </row>
    <row r="27" spans="1:5" ht="15">
      <c r="A27" s="77" t="s">
        <v>54</v>
      </c>
      <c r="B27" s="92">
        <v>158</v>
      </c>
      <c r="C27" s="92"/>
      <c r="D27" s="78">
        <v>2394774833</v>
      </c>
      <c r="E27" s="78">
        <v>2757733043</v>
      </c>
    </row>
    <row r="28" spans="1:5" s="5" customFormat="1" ht="15">
      <c r="A28" s="4" t="s">
        <v>3</v>
      </c>
      <c r="B28" s="38">
        <v>160</v>
      </c>
      <c r="C28" s="38"/>
      <c r="D28" s="76"/>
      <c r="E28" s="76"/>
    </row>
    <row r="29" spans="1:5" ht="15" hidden="1">
      <c r="A29" s="77" t="s">
        <v>4</v>
      </c>
      <c r="B29" s="92">
        <v>161</v>
      </c>
      <c r="C29" s="92"/>
      <c r="D29" s="78"/>
      <c r="E29" s="78"/>
    </row>
    <row r="30" spans="1:5" ht="15" hidden="1">
      <c r="A30" s="77" t="s">
        <v>5</v>
      </c>
      <c r="B30" s="92">
        <v>162</v>
      </c>
      <c r="C30" s="92"/>
      <c r="D30" s="78"/>
      <c r="E30" s="78"/>
    </row>
    <row r="31" spans="1:5" s="83" customFormat="1" ht="33">
      <c r="A31" s="25" t="s">
        <v>37</v>
      </c>
      <c r="B31" s="93">
        <v>200</v>
      </c>
      <c r="C31" s="93"/>
      <c r="D31" s="79">
        <f>D32+D34+D42</f>
        <v>79372970802</v>
      </c>
      <c r="E31" s="79">
        <f>E32+E34+E42</f>
        <v>76114544071</v>
      </c>
    </row>
    <row r="32" spans="1:5" s="5" customFormat="1" ht="15">
      <c r="A32" s="4" t="s">
        <v>30</v>
      </c>
      <c r="B32" s="38">
        <v>210</v>
      </c>
      <c r="C32" s="38"/>
      <c r="D32" s="76"/>
      <c r="E32" s="76"/>
    </row>
    <row r="33" spans="1:5" ht="15">
      <c r="A33" s="77" t="s">
        <v>31</v>
      </c>
      <c r="B33" s="92">
        <v>218</v>
      </c>
      <c r="C33" s="92" t="s">
        <v>69</v>
      </c>
      <c r="D33" s="78"/>
      <c r="E33" s="78"/>
    </row>
    <row r="34" spans="1:5" s="5" customFormat="1" ht="15">
      <c r="A34" s="4" t="s">
        <v>33</v>
      </c>
      <c r="B34" s="38">
        <v>220</v>
      </c>
      <c r="C34" s="38"/>
      <c r="D34" s="76">
        <f>D35+D38+D41</f>
        <v>75805256121</v>
      </c>
      <c r="E34" s="76">
        <f>E35+E38+E41</f>
        <v>72528517155</v>
      </c>
    </row>
    <row r="35" spans="1:5" ht="15">
      <c r="A35" s="77" t="s">
        <v>12</v>
      </c>
      <c r="B35" s="92">
        <v>221</v>
      </c>
      <c r="C35" s="92" t="s">
        <v>70</v>
      </c>
      <c r="D35" s="78">
        <f>D36+D37</f>
        <v>75644375416</v>
      </c>
      <c r="E35" s="78">
        <f>E36+E37</f>
        <v>72392289228</v>
      </c>
    </row>
    <row r="36" spans="1:5" ht="15">
      <c r="A36" s="77" t="s">
        <v>6</v>
      </c>
      <c r="B36" s="92">
        <v>222</v>
      </c>
      <c r="C36" s="92"/>
      <c r="D36" s="78">
        <v>185656848613</v>
      </c>
      <c r="E36" s="78">
        <v>180135894119</v>
      </c>
    </row>
    <row r="37" spans="1:5" ht="15">
      <c r="A37" s="77" t="s">
        <v>7</v>
      </c>
      <c r="B37" s="92">
        <v>223</v>
      </c>
      <c r="C37" s="92"/>
      <c r="D37" s="82">
        <v>-110012473197</v>
      </c>
      <c r="E37" s="82">
        <v>-107743604891</v>
      </c>
    </row>
    <row r="38" spans="1:5" ht="15">
      <c r="A38" s="77" t="s">
        <v>32</v>
      </c>
      <c r="B38" s="92">
        <v>227</v>
      </c>
      <c r="C38" s="92" t="s">
        <v>71</v>
      </c>
      <c r="D38" s="78">
        <f>D39+D40</f>
        <v>24652778</v>
      </c>
      <c r="E38" s="78">
        <f>E39+E40</f>
        <v>0</v>
      </c>
    </row>
    <row r="39" spans="1:5" ht="15">
      <c r="A39" s="77" t="s">
        <v>6</v>
      </c>
      <c r="B39" s="92">
        <v>228</v>
      </c>
      <c r="C39" s="92"/>
      <c r="D39" s="78">
        <v>120000000</v>
      </c>
      <c r="E39" s="78">
        <v>95000000</v>
      </c>
    </row>
    <row r="40" spans="1:5" ht="15">
      <c r="A40" s="77" t="s">
        <v>7</v>
      </c>
      <c r="B40" s="92">
        <v>229</v>
      </c>
      <c r="C40" s="92"/>
      <c r="D40" s="82">
        <v>-95347222</v>
      </c>
      <c r="E40" s="82">
        <v>-95000000</v>
      </c>
    </row>
    <row r="41" spans="1:5" ht="15">
      <c r="A41" s="77" t="s">
        <v>34</v>
      </c>
      <c r="B41" s="92">
        <v>230</v>
      </c>
      <c r="C41" s="92" t="s">
        <v>72</v>
      </c>
      <c r="D41" s="78">
        <v>136227927</v>
      </c>
      <c r="E41" s="78">
        <v>136227927</v>
      </c>
    </row>
    <row r="42" spans="1:5" s="5" customFormat="1" ht="15">
      <c r="A42" s="4" t="s">
        <v>56</v>
      </c>
      <c r="B42" s="38">
        <v>260</v>
      </c>
      <c r="C42" s="38"/>
      <c r="D42" s="76">
        <f>SUM(D43:D44)</f>
        <v>3567714681</v>
      </c>
      <c r="E42" s="76">
        <f>SUM(E43:E44)</f>
        <v>3586026916</v>
      </c>
    </row>
    <row r="43" spans="1:5" ht="15">
      <c r="A43" s="77" t="s">
        <v>35</v>
      </c>
      <c r="B43" s="92">
        <v>261</v>
      </c>
      <c r="C43" s="92" t="s">
        <v>73</v>
      </c>
      <c r="D43" s="78">
        <v>3402162955</v>
      </c>
      <c r="E43" s="78">
        <v>3420475190</v>
      </c>
    </row>
    <row r="44" spans="1:5" ht="15">
      <c r="A44" s="77" t="s">
        <v>74</v>
      </c>
      <c r="B44" s="92">
        <v>262</v>
      </c>
      <c r="C44" s="92" t="s">
        <v>80</v>
      </c>
      <c r="D44" s="78">
        <v>165551726</v>
      </c>
      <c r="E44" s="78">
        <v>165551726</v>
      </c>
    </row>
    <row r="45" spans="1:5" ht="15">
      <c r="A45" s="77"/>
      <c r="B45" s="92"/>
      <c r="C45" s="92"/>
      <c r="D45" s="78"/>
      <c r="E45" s="78"/>
    </row>
    <row r="46" spans="1:5" ht="15">
      <c r="A46" s="77"/>
      <c r="B46" s="92"/>
      <c r="C46" s="92"/>
      <c r="D46" s="78"/>
      <c r="E46" s="78"/>
    </row>
    <row r="47" spans="1:5" s="83" customFormat="1" ht="33">
      <c r="A47" s="35" t="s">
        <v>94</v>
      </c>
      <c r="B47" s="94">
        <v>270</v>
      </c>
      <c r="C47" s="94"/>
      <c r="D47" s="84">
        <f>D9+D31</f>
        <v>203353253836</v>
      </c>
      <c r="E47" s="84">
        <f>E9+E31</f>
        <v>187932993636</v>
      </c>
    </row>
  </sheetData>
  <mergeCells count="3">
    <mergeCell ref="D6:E6"/>
    <mergeCell ref="A2:E2"/>
    <mergeCell ref="A3:E3"/>
  </mergeCells>
  <printOptions/>
  <pageMargins left="1.09" right="0.6" top="0.26" bottom="0.23" header="0.17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3" sqref="A13"/>
    </sheetView>
  </sheetViews>
  <sheetFormatPr defaultColWidth="8.796875" defaultRowHeight="15"/>
  <cols>
    <col min="1" max="1" width="38.3984375" style="52" customWidth="1"/>
    <col min="2" max="2" width="5.09765625" style="53" customWidth="1"/>
    <col min="3" max="3" width="4.8984375" style="53" bestFit="1" customWidth="1"/>
    <col min="4" max="4" width="17.5" style="61" customWidth="1"/>
    <col min="5" max="5" width="17.19921875" style="61" customWidth="1"/>
    <col min="6" max="6" width="13.5" style="66" customWidth="1"/>
    <col min="7" max="7" width="14" style="66" customWidth="1"/>
    <col min="8" max="16384" width="9" style="52" customWidth="1"/>
  </cols>
  <sheetData>
    <row r="1" spans="1:7" s="43" customFormat="1" ht="15.75">
      <c r="A1" s="42"/>
      <c r="B1" s="30"/>
      <c r="C1" s="30"/>
      <c r="D1" s="24"/>
      <c r="E1" s="24"/>
      <c r="F1" s="50"/>
      <c r="G1" s="50"/>
    </row>
    <row r="3" spans="1:7" s="33" customFormat="1" ht="19.5">
      <c r="A3" s="3" t="s">
        <v>8</v>
      </c>
      <c r="B3" s="31" t="s">
        <v>17</v>
      </c>
      <c r="C3" s="31" t="s">
        <v>36</v>
      </c>
      <c r="D3" s="7" t="s">
        <v>86</v>
      </c>
      <c r="E3" s="7" t="s">
        <v>93</v>
      </c>
      <c r="F3" s="67"/>
      <c r="G3" s="67"/>
    </row>
    <row r="4" spans="1:7" s="44" customFormat="1" ht="33">
      <c r="A4" s="25" t="s">
        <v>87</v>
      </c>
      <c r="B4" s="40">
        <v>300</v>
      </c>
      <c r="C4" s="54"/>
      <c r="D4" s="55">
        <f>D5+D14</f>
        <v>96752331443</v>
      </c>
      <c r="E4" s="55">
        <f>E5+E14</f>
        <v>84236216768</v>
      </c>
      <c r="F4" s="68"/>
      <c r="G4" s="68"/>
    </row>
    <row r="5" spans="1:7" s="5" customFormat="1" ht="15">
      <c r="A5" s="4" t="s">
        <v>9</v>
      </c>
      <c r="B5" s="38">
        <v>310</v>
      </c>
      <c r="C5" s="6"/>
      <c r="D5" s="37">
        <f>SUM(D6:D13)</f>
        <v>70008571737</v>
      </c>
      <c r="E5" s="37">
        <f>SUM(E6:E13)</f>
        <v>60892021389</v>
      </c>
      <c r="F5" s="69"/>
      <c r="G5" s="69"/>
    </row>
    <row r="6" spans="1:7" s="43" customFormat="1" ht="15">
      <c r="A6" s="45" t="s">
        <v>38</v>
      </c>
      <c r="B6" s="32">
        <v>311</v>
      </c>
      <c r="C6" s="32" t="s">
        <v>59</v>
      </c>
      <c r="D6" s="96">
        <v>8965150770</v>
      </c>
      <c r="E6" s="97">
        <v>9784671200</v>
      </c>
      <c r="F6" s="50"/>
      <c r="G6" s="50"/>
    </row>
    <row r="7" spans="1:7" s="43" customFormat="1" ht="15">
      <c r="A7" s="45" t="s">
        <v>39</v>
      </c>
      <c r="B7" s="32">
        <v>312</v>
      </c>
      <c r="C7" s="32"/>
      <c r="D7" s="96">
        <v>26568374580</v>
      </c>
      <c r="E7" s="97">
        <v>18223137568</v>
      </c>
      <c r="F7" s="50"/>
      <c r="G7" s="50"/>
    </row>
    <row r="8" spans="1:7" s="43" customFormat="1" ht="15">
      <c r="A8" s="45" t="s">
        <v>10</v>
      </c>
      <c r="B8" s="32">
        <v>313</v>
      </c>
      <c r="C8" s="32"/>
      <c r="D8" s="96">
        <v>207800541</v>
      </c>
      <c r="E8" s="97">
        <v>558066862</v>
      </c>
      <c r="F8" s="50"/>
      <c r="G8" s="50"/>
    </row>
    <row r="9" spans="1:7" s="43" customFormat="1" ht="15">
      <c r="A9" s="45" t="s">
        <v>16</v>
      </c>
      <c r="B9" s="32">
        <v>314</v>
      </c>
      <c r="C9" s="32" t="s">
        <v>60</v>
      </c>
      <c r="D9" s="96">
        <v>1955963894</v>
      </c>
      <c r="E9" s="97">
        <v>1177605887</v>
      </c>
      <c r="F9" s="50"/>
      <c r="G9" s="50"/>
    </row>
    <row r="10" spans="1:7" s="43" customFormat="1" ht="15">
      <c r="A10" s="45" t="s">
        <v>14</v>
      </c>
      <c r="B10" s="32">
        <v>315</v>
      </c>
      <c r="C10" s="32"/>
      <c r="D10" s="96">
        <v>26132301794</v>
      </c>
      <c r="E10" s="97">
        <v>21036920267</v>
      </c>
      <c r="F10" s="50"/>
      <c r="G10" s="50"/>
    </row>
    <row r="11" spans="1:7" s="43" customFormat="1" ht="15">
      <c r="A11" s="45" t="s">
        <v>40</v>
      </c>
      <c r="B11" s="32">
        <v>316</v>
      </c>
      <c r="C11" s="32" t="s">
        <v>61</v>
      </c>
      <c r="D11" s="96">
        <v>850789380</v>
      </c>
      <c r="E11" s="97">
        <v>2300402289</v>
      </c>
      <c r="F11" s="50"/>
      <c r="G11" s="50"/>
    </row>
    <row r="12" spans="1:7" s="43" customFormat="1" ht="15">
      <c r="A12" s="45" t="s">
        <v>41</v>
      </c>
      <c r="B12" s="32">
        <v>317</v>
      </c>
      <c r="C12" s="32"/>
      <c r="D12" s="96">
        <v>37542659</v>
      </c>
      <c r="E12" s="97">
        <v>32592641</v>
      </c>
      <c r="F12" s="50"/>
      <c r="G12" s="50"/>
    </row>
    <row r="13" spans="1:7" s="43" customFormat="1" ht="15">
      <c r="A13" s="57" t="s">
        <v>57</v>
      </c>
      <c r="B13" s="32">
        <v>319</v>
      </c>
      <c r="C13" s="32" t="s">
        <v>62</v>
      </c>
      <c r="D13" s="96">
        <v>5290648119</v>
      </c>
      <c r="E13" s="97">
        <v>7778624675</v>
      </c>
      <c r="F13" s="50"/>
      <c r="G13" s="50"/>
    </row>
    <row r="14" spans="1:7" s="46" customFormat="1" ht="15">
      <c r="A14" s="4" t="s">
        <v>13</v>
      </c>
      <c r="B14" s="38">
        <v>330</v>
      </c>
      <c r="C14" s="6"/>
      <c r="D14" s="37">
        <f>SUM(D15:D17)</f>
        <v>26743759706</v>
      </c>
      <c r="E14" s="37">
        <f>SUM(E15:E17)</f>
        <v>23344195379</v>
      </c>
      <c r="F14" s="70"/>
      <c r="G14" s="70"/>
    </row>
    <row r="15" spans="1:7" s="46" customFormat="1" ht="15">
      <c r="A15" s="47" t="s">
        <v>42</v>
      </c>
      <c r="B15" s="48">
        <v>333</v>
      </c>
      <c r="C15" s="48"/>
      <c r="D15" s="98">
        <v>176760000</v>
      </c>
      <c r="E15" s="97">
        <v>175760000</v>
      </c>
      <c r="F15" s="70"/>
      <c r="G15" s="70"/>
    </row>
    <row r="16" spans="1:7" s="46" customFormat="1" ht="15">
      <c r="A16" s="47" t="s">
        <v>43</v>
      </c>
      <c r="B16" s="48">
        <v>334</v>
      </c>
      <c r="C16" s="48" t="s">
        <v>63</v>
      </c>
      <c r="D16" s="98">
        <v>25155086941</v>
      </c>
      <c r="E16" s="97">
        <v>21895051406</v>
      </c>
      <c r="F16" s="70"/>
      <c r="G16" s="70"/>
    </row>
    <row r="17" spans="1:7" s="46" customFormat="1" ht="15">
      <c r="A17" s="47" t="s">
        <v>55</v>
      </c>
      <c r="B17" s="48">
        <v>336</v>
      </c>
      <c r="C17" s="48"/>
      <c r="D17" s="98">
        <v>1411912765</v>
      </c>
      <c r="E17" s="97">
        <v>1273383973</v>
      </c>
      <c r="F17" s="70"/>
      <c r="G17" s="70"/>
    </row>
    <row r="18" spans="1:7" s="49" customFormat="1" ht="33">
      <c r="A18" s="25" t="s">
        <v>88</v>
      </c>
      <c r="B18" s="39">
        <v>400</v>
      </c>
      <c r="C18" s="29"/>
      <c r="D18" s="59">
        <f>D19+D25</f>
        <v>106600922393</v>
      </c>
      <c r="E18" s="59">
        <f>E19+E25</f>
        <v>103696776868</v>
      </c>
      <c r="F18" s="71"/>
      <c r="G18" s="71"/>
    </row>
    <row r="19" spans="1:7" s="46" customFormat="1" ht="15.75">
      <c r="A19" s="4" t="s">
        <v>58</v>
      </c>
      <c r="B19" s="38">
        <v>410</v>
      </c>
      <c r="C19" s="36" t="s">
        <v>64</v>
      </c>
      <c r="D19" s="37">
        <f>SUM(D20:D24)</f>
        <v>102026988212</v>
      </c>
      <c r="E19" s="37">
        <f>SUM(E20:E24)</f>
        <v>98978902581</v>
      </c>
      <c r="F19" s="70"/>
      <c r="G19" s="70"/>
    </row>
    <row r="20" spans="1:7" s="46" customFormat="1" ht="15">
      <c r="A20" s="47" t="s">
        <v>44</v>
      </c>
      <c r="B20" s="48">
        <v>411</v>
      </c>
      <c r="C20" s="48"/>
      <c r="D20" s="98">
        <v>54750000000</v>
      </c>
      <c r="E20" s="97">
        <v>54750000000</v>
      </c>
      <c r="F20" s="70"/>
      <c r="G20" s="70"/>
    </row>
    <row r="21" spans="1:7" s="46" customFormat="1" ht="15">
      <c r="A21" s="47" t="s">
        <v>78</v>
      </c>
      <c r="B21" s="48">
        <v>413</v>
      </c>
      <c r="C21" s="48"/>
      <c r="D21" s="98">
        <v>3656202300</v>
      </c>
      <c r="E21" s="97">
        <v>3656202300</v>
      </c>
      <c r="F21" s="70"/>
      <c r="G21" s="70"/>
    </row>
    <row r="22" spans="1:7" s="46" customFormat="1" ht="15">
      <c r="A22" s="47" t="s">
        <v>75</v>
      </c>
      <c r="B22" s="48">
        <v>417</v>
      </c>
      <c r="C22" s="48"/>
      <c r="D22" s="98">
        <v>31317718248</v>
      </c>
      <c r="E22" s="97">
        <v>31317718248</v>
      </c>
      <c r="F22" s="70"/>
      <c r="G22" s="70"/>
    </row>
    <row r="23" spans="1:7" s="46" customFormat="1" ht="15">
      <c r="A23" s="47" t="s">
        <v>76</v>
      </c>
      <c r="B23" s="48">
        <v>418</v>
      </c>
      <c r="C23" s="48"/>
      <c r="D23" s="98">
        <v>2621218992</v>
      </c>
      <c r="E23" s="97">
        <v>2621218992</v>
      </c>
      <c r="F23" s="70"/>
      <c r="G23" s="70"/>
    </row>
    <row r="24" spans="1:7" s="46" customFormat="1" ht="15">
      <c r="A24" s="47" t="s">
        <v>77</v>
      </c>
      <c r="B24" s="48">
        <v>420</v>
      </c>
      <c r="C24" s="48"/>
      <c r="D24" s="98">
        <v>9681848672</v>
      </c>
      <c r="E24" s="97">
        <v>6633763041</v>
      </c>
      <c r="F24" s="70"/>
      <c r="G24" s="70"/>
    </row>
    <row r="25" spans="1:7" s="46" customFormat="1" ht="15">
      <c r="A25" s="4" t="s">
        <v>11</v>
      </c>
      <c r="B25" s="38">
        <v>430</v>
      </c>
      <c r="C25" s="6"/>
      <c r="D25" s="37">
        <f>SUM(D26:D27)</f>
        <v>4573934181</v>
      </c>
      <c r="E25" s="37">
        <f>SUM(E26:E27)</f>
        <v>4717874287</v>
      </c>
      <c r="F25" s="70"/>
      <c r="G25" s="70"/>
    </row>
    <row r="26" spans="1:7" s="46" customFormat="1" ht="15">
      <c r="A26" s="47" t="s">
        <v>45</v>
      </c>
      <c r="B26" s="48">
        <v>431</v>
      </c>
      <c r="C26" s="48"/>
      <c r="D26" s="58">
        <v>4573934181</v>
      </c>
      <c r="E26" s="89">
        <v>4717874287</v>
      </c>
      <c r="F26" s="95"/>
      <c r="G26" s="70"/>
    </row>
    <row r="27" spans="1:7" s="43" customFormat="1" ht="15">
      <c r="A27" s="34" t="s">
        <v>46</v>
      </c>
      <c r="B27" s="32">
        <v>433</v>
      </c>
      <c r="C27" s="32"/>
      <c r="D27" s="58"/>
      <c r="E27" s="56"/>
      <c r="F27" s="50"/>
      <c r="G27" s="50"/>
    </row>
    <row r="28" spans="1:7" s="43" customFormat="1" ht="15">
      <c r="A28" s="45"/>
      <c r="B28" s="32"/>
      <c r="C28" s="32"/>
      <c r="D28" s="56"/>
      <c r="E28" s="56"/>
      <c r="F28" s="50"/>
      <c r="G28" s="50"/>
    </row>
    <row r="29" spans="1:7" s="43" customFormat="1" ht="15">
      <c r="A29" s="45"/>
      <c r="B29" s="32"/>
      <c r="C29" s="32"/>
      <c r="D29" s="56"/>
      <c r="E29" s="56"/>
      <c r="F29" s="50"/>
      <c r="G29" s="50"/>
    </row>
    <row r="30" spans="1:7" s="43" customFormat="1" ht="15">
      <c r="A30" s="45"/>
      <c r="B30" s="32"/>
      <c r="C30" s="32"/>
      <c r="D30" s="56"/>
      <c r="E30" s="56"/>
      <c r="F30" s="50"/>
      <c r="G30" s="50"/>
    </row>
    <row r="31" spans="1:7" s="43" customFormat="1" ht="15">
      <c r="A31" s="45"/>
      <c r="B31" s="32"/>
      <c r="C31" s="32"/>
      <c r="D31" s="56"/>
      <c r="E31" s="56"/>
      <c r="F31" s="50"/>
      <c r="G31" s="50"/>
    </row>
    <row r="32" spans="1:7" s="43" customFormat="1" ht="15">
      <c r="A32" s="45"/>
      <c r="B32" s="32"/>
      <c r="C32" s="32"/>
      <c r="D32" s="56"/>
      <c r="E32" s="56"/>
      <c r="F32" s="50"/>
      <c r="G32" s="50"/>
    </row>
    <row r="33" spans="1:7" s="43" customFormat="1" ht="15">
      <c r="A33" s="45"/>
      <c r="B33" s="32"/>
      <c r="C33" s="32"/>
      <c r="D33" s="56"/>
      <c r="E33" s="56"/>
      <c r="F33" s="50"/>
      <c r="G33" s="50"/>
    </row>
    <row r="34" spans="1:7" s="43" customFormat="1" ht="15">
      <c r="A34" s="45"/>
      <c r="B34" s="32"/>
      <c r="C34" s="32"/>
      <c r="D34" s="56"/>
      <c r="E34" s="56"/>
      <c r="F34" s="50"/>
      <c r="G34" s="50"/>
    </row>
    <row r="35" spans="1:7" s="43" customFormat="1" ht="15">
      <c r="A35" s="45"/>
      <c r="B35" s="32"/>
      <c r="C35" s="32"/>
      <c r="D35" s="56"/>
      <c r="E35" s="56"/>
      <c r="F35" s="50"/>
      <c r="G35" s="50"/>
    </row>
    <row r="36" spans="1:7" s="43" customFormat="1" ht="15">
      <c r="A36" s="45"/>
      <c r="B36" s="32"/>
      <c r="C36" s="32"/>
      <c r="D36" s="56"/>
      <c r="E36" s="56"/>
      <c r="F36" s="50"/>
      <c r="G36" s="50"/>
    </row>
    <row r="37" spans="1:7" s="43" customFormat="1" ht="15">
      <c r="A37" s="45"/>
      <c r="B37" s="32"/>
      <c r="C37" s="32"/>
      <c r="D37" s="56"/>
      <c r="E37" s="56"/>
      <c r="F37" s="50"/>
      <c r="G37" s="50"/>
    </row>
    <row r="38" spans="1:7" s="43" customFormat="1" ht="15">
      <c r="A38" s="45"/>
      <c r="B38" s="32"/>
      <c r="C38" s="32"/>
      <c r="D38" s="56"/>
      <c r="E38" s="56"/>
      <c r="F38" s="50"/>
      <c r="G38" s="50"/>
    </row>
    <row r="39" spans="1:7" s="43" customFormat="1" ht="15">
      <c r="A39" s="45"/>
      <c r="B39" s="32"/>
      <c r="C39" s="32"/>
      <c r="D39" s="56"/>
      <c r="E39" s="56"/>
      <c r="F39" s="50"/>
      <c r="G39" s="50"/>
    </row>
    <row r="40" spans="1:7" s="43" customFormat="1" ht="15">
      <c r="A40" s="45"/>
      <c r="B40" s="32"/>
      <c r="C40" s="32"/>
      <c r="D40" s="56"/>
      <c r="E40" s="56"/>
      <c r="F40" s="50"/>
      <c r="G40" s="50"/>
    </row>
    <row r="41" spans="1:7" s="43" customFormat="1" ht="15">
      <c r="A41" s="45"/>
      <c r="B41" s="32"/>
      <c r="C41" s="32"/>
      <c r="D41" s="56"/>
      <c r="E41" s="56"/>
      <c r="F41" s="50"/>
      <c r="G41" s="50"/>
    </row>
    <row r="42" spans="1:7" s="49" customFormat="1" ht="33">
      <c r="A42" s="35" t="s">
        <v>79</v>
      </c>
      <c r="B42" s="41">
        <v>440</v>
      </c>
      <c r="C42" s="51"/>
      <c r="D42" s="60">
        <f>D4+D18</f>
        <v>203353253836</v>
      </c>
      <c r="E42" s="60">
        <f>E4+E18</f>
        <v>187932993636</v>
      </c>
      <c r="F42" s="71"/>
      <c r="G42" s="71"/>
    </row>
    <row r="43" spans="4:5" ht="15" hidden="1">
      <c r="D43" s="61">
        <f>'[1]TS'!$G$38</f>
        <v>191401056627</v>
      </c>
      <c r="E43" s="74" t="e">
        <f>#REF!</f>
        <v>#REF!</v>
      </c>
    </row>
    <row r="44" spans="1:7" s="62" customFormat="1" ht="15.75">
      <c r="A44" s="117" t="s">
        <v>84</v>
      </c>
      <c r="B44" s="117"/>
      <c r="C44" s="117"/>
      <c r="D44" s="117"/>
      <c r="E44" s="117"/>
      <c r="F44" s="72"/>
      <c r="G44" s="72"/>
    </row>
    <row r="45" spans="1:7" s="65" customFormat="1" ht="15.75">
      <c r="A45" s="118" t="s">
        <v>85</v>
      </c>
      <c r="B45" s="118"/>
      <c r="C45" s="118"/>
      <c r="D45" s="118"/>
      <c r="E45" s="118"/>
      <c r="F45" s="73"/>
      <c r="G45" s="73"/>
    </row>
  </sheetData>
  <mergeCells count="2">
    <mergeCell ref="A44:E44"/>
    <mergeCell ref="A45:E45"/>
  </mergeCells>
  <printOptions/>
  <pageMargins left="0.9" right="0.34" top="0.27" bottom="0.36" header="0.2" footer="0.2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:IV16384"/>
    </sheetView>
  </sheetViews>
  <sheetFormatPr defaultColWidth="8.796875" defaultRowHeight="15"/>
  <cols>
    <col min="1" max="1" width="4.59765625" style="120" customWidth="1"/>
    <col min="2" max="2" width="30.09765625" style="120" customWidth="1"/>
    <col min="3" max="3" width="5.8984375" style="120" customWidth="1"/>
    <col min="4" max="4" width="5" style="120" customWidth="1"/>
    <col min="5" max="5" width="17.09765625" style="121" customWidth="1"/>
    <col min="6" max="6" width="16.3984375" style="121" customWidth="1"/>
    <col min="7" max="16384" width="9" style="120" customWidth="1"/>
  </cols>
  <sheetData>
    <row r="2" spans="1:3" ht="17.25">
      <c r="A2" s="119" t="s">
        <v>95</v>
      </c>
      <c r="B2" s="119"/>
      <c r="C2" s="119"/>
    </row>
    <row r="3" spans="1:2" ht="15.75">
      <c r="A3" s="117" t="s">
        <v>96</v>
      </c>
      <c r="B3" s="117"/>
    </row>
    <row r="5" spans="1:6" ht="17.25">
      <c r="A5" s="122" t="s">
        <v>97</v>
      </c>
      <c r="B5" s="122"/>
      <c r="C5" s="122"/>
      <c r="D5" s="122"/>
      <c r="E5" s="122"/>
      <c r="F5" s="122"/>
    </row>
    <row r="6" spans="1:6" ht="15">
      <c r="A6" s="123" t="s">
        <v>98</v>
      </c>
      <c r="B6" s="123"/>
      <c r="C6" s="123"/>
      <c r="D6" s="123"/>
      <c r="E6" s="123"/>
      <c r="F6" s="123"/>
    </row>
    <row r="8" spans="1:6" ht="15.75">
      <c r="A8" s="124" t="s">
        <v>99</v>
      </c>
      <c r="B8" s="124"/>
      <c r="C8" s="124"/>
      <c r="D8" s="124"/>
      <c r="E8" s="124"/>
      <c r="F8" s="124"/>
    </row>
    <row r="10" spans="1:6" s="128" customFormat="1" ht="15.75">
      <c r="A10" s="125" t="s">
        <v>100</v>
      </c>
      <c r="B10" s="125" t="s">
        <v>101</v>
      </c>
      <c r="C10" s="125" t="s">
        <v>102</v>
      </c>
      <c r="D10" s="125" t="s">
        <v>36</v>
      </c>
      <c r="E10" s="126" t="s">
        <v>103</v>
      </c>
      <c r="F10" s="127" t="s">
        <v>104</v>
      </c>
    </row>
    <row r="11" spans="1:6" s="128" customFormat="1" ht="15.75">
      <c r="A11" s="129"/>
      <c r="B11" s="129"/>
      <c r="C11" s="129"/>
      <c r="D11" s="129"/>
      <c r="E11" s="130"/>
      <c r="F11" s="131"/>
    </row>
    <row r="12" spans="1:6" s="136" customFormat="1" ht="33" customHeight="1">
      <c r="A12" s="132">
        <v>1</v>
      </c>
      <c r="B12" s="133" t="s">
        <v>105</v>
      </c>
      <c r="C12" s="134" t="s">
        <v>106</v>
      </c>
      <c r="D12" s="134">
        <v>25</v>
      </c>
      <c r="E12" s="135">
        <v>94411402164</v>
      </c>
      <c r="F12" s="135">
        <v>284444717146</v>
      </c>
    </row>
    <row r="13" spans="1:6" s="136" customFormat="1" ht="18" customHeight="1">
      <c r="A13" s="137">
        <v>2</v>
      </c>
      <c r="B13" s="138" t="s">
        <v>107</v>
      </c>
      <c r="C13" s="139" t="s">
        <v>108</v>
      </c>
      <c r="D13" s="139">
        <v>26</v>
      </c>
      <c r="E13" s="140">
        <v>383521545</v>
      </c>
      <c r="F13" s="140">
        <v>2433927375</v>
      </c>
    </row>
    <row r="14" spans="1:6" s="136" customFormat="1" ht="30">
      <c r="A14" s="137">
        <v>3</v>
      </c>
      <c r="B14" s="138" t="s">
        <v>109</v>
      </c>
      <c r="C14" s="137">
        <v>10</v>
      </c>
      <c r="D14" s="137"/>
      <c r="E14" s="140">
        <f>E12-E13</f>
        <v>94027880619</v>
      </c>
      <c r="F14" s="140">
        <f>F12-F13</f>
        <v>282010789771</v>
      </c>
    </row>
    <row r="15" spans="1:6" s="136" customFormat="1" ht="18" customHeight="1">
      <c r="A15" s="137">
        <v>4</v>
      </c>
      <c r="B15" s="138" t="s">
        <v>110</v>
      </c>
      <c r="C15" s="137">
        <v>11</v>
      </c>
      <c r="D15" s="137">
        <v>27</v>
      </c>
      <c r="E15" s="140">
        <v>80520575489</v>
      </c>
      <c r="F15" s="140">
        <v>240514298101</v>
      </c>
    </row>
    <row r="16" spans="1:6" s="136" customFormat="1" ht="30">
      <c r="A16" s="137">
        <v>5</v>
      </c>
      <c r="B16" s="138" t="s">
        <v>111</v>
      </c>
      <c r="C16" s="137">
        <v>20</v>
      </c>
      <c r="D16" s="137"/>
      <c r="E16" s="140">
        <f>E14-E15</f>
        <v>13507305130</v>
      </c>
      <c r="F16" s="140">
        <f>F14-F15</f>
        <v>41496491670</v>
      </c>
    </row>
    <row r="17" spans="1:6" s="136" customFormat="1" ht="18" customHeight="1">
      <c r="A17" s="137">
        <v>6</v>
      </c>
      <c r="B17" s="138" t="s">
        <v>112</v>
      </c>
      <c r="C17" s="137">
        <v>21</v>
      </c>
      <c r="D17" s="137">
        <v>29</v>
      </c>
      <c r="E17" s="140">
        <v>149236490</v>
      </c>
      <c r="F17" s="140">
        <v>608543561</v>
      </c>
    </row>
    <row r="18" spans="1:6" s="136" customFormat="1" ht="18" customHeight="1">
      <c r="A18" s="137">
        <v>7</v>
      </c>
      <c r="B18" s="138" t="s">
        <v>113</v>
      </c>
      <c r="C18" s="137">
        <v>22</v>
      </c>
      <c r="D18" s="137">
        <v>30</v>
      </c>
      <c r="E18" s="140">
        <v>1043401240</v>
      </c>
      <c r="F18" s="140">
        <v>2287959892</v>
      </c>
    </row>
    <row r="19" spans="1:6" s="144" customFormat="1" ht="18" customHeight="1">
      <c r="A19" s="141"/>
      <c r="B19" s="142" t="s">
        <v>114</v>
      </c>
      <c r="C19" s="141">
        <v>23</v>
      </c>
      <c r="D19" s="141"/>
      <c r="E19" s="143">
        <v>1018236058</v>
      </c>
      <c r="F19" s="143">
        <v>2255273520</v>
      </c>
    </row>
    <row r="20" spans="1:6" s="136" customFormat="1" ht="18" customHeight="1">
      <c r="A20" s="137">
        <v>8</v>
      </c>
      <c r="B20" s="138" t="s">
        <v>115</v>
      </c>
      <c r="C20" s="137">
        <v>24</v>
      </c>
      <c r="D20" s="137"/>
      <c r="E20" s="140">
        <v>4408779381</v>
      </c>
      <c r="F20" s="140">
        <v>15086014486</v>
      </c>
    </row>
    <row r="21" spans="1:6" s="136" customFormat="1" ht="18" customHeight="1">
      <c r="A21" s="137">
        <v>9</v>
      </c>
      <c r="B21" s="138" t="s">
        <v>116</v>
      </c>
      <c r="C21" s="137">
        <v>25</v>
      </c>
      <c r="D21" s="137"/>
      <c r="E21" s="140">
        <v>5524635511</v>
      </c>
      <c r="F21" s="140">
        <v>15399889079</v>
      </c>
    </row>
    <row r="22" spans="1:6" s="136" customFormat="1" ht="18" customHeight="1">
      <c r="A22" s="137">
        <v>10</v>
      </c>
      <c r="B22" s="138" t="s">
        <v>117</v>
      </c>
      <c r="C22" s="137">
        <v>30</v>
      </c>
      <c r="D22" s="137"/>
      <c r="E22" s="140">
        <f>E16+(E17-E18)-(E20+E21)</f>
        <v>2679725488</v>
      </c>
      <c r="F22" s="140">
        <f>F16+(F17-F18)-(F20+F21)</f>
        <v>9331171774</v>
      </c>
    </row>
    <row r="23" spans="1:6" s="136" customFormat="1" ht="18" customHeight="1">
      <c r="A23" s="137"/>
      <c r="B23" s="138" t="s">
        <v>118</v>
      </c>
      <c r="C23" s="137"/>
      <c r="D23" s="137"/>
      <c r="E23" s="140"/>
      <c r="F23" s="140"/>
    </row>
    <row r="24" spans="1:6" s="136" customFormat="1" ht="18" customHeight="1">
      <c r="A24" s="137">
        <v>11</v>
      </c>
      <c r="B24" s="138" t="s">
        <v>119</v>
      </c>
      <c r="C24" s="141">
        <v>31</v>
      </c>
      <c r="D24" s="141"/>
      <c r="E24" s="140">
        <v>1496528586</v>
      </c>
      <c r="F24" s="140">
        <v>3448557560</v>
      </c>
    </row>
    <row r="25" spans="1:6" s="136" customFormat="1" ht="18" customHeight="1">
      <c r="A25" s="137">
        <v>12</v>
      </c>
      <c r="B25" s="138" t="s">
        <v>120</v>
      </c>
      <c r="C25" s="141">
        <v>32</v>
      </c>
      <c r="D25" s="141"/>
      <c r="E25" s="140">
        <v>631968456</v>
      </c>
      <c r="F25" s="140">
        <v>1521765761</v>
      </c>
    </row>
    <row r="26" spans="1:6" s="136" customFormat="1" ht="18" customHeight="1">
      <c r="A26" s="137">
        <v>13</v>
      </c>
      <c r="B26" s="138" t="s">
        <v>121</v>
      </c>
      <c r="C26" s="137">
        <v>40</v>
      </c>
      <c r="D26" s="137"/>
      <c r="E26" s="140">
        <f>E24-E25</f>
        <v>864560130</v>
      </c>
      <c r="F26" s="140">
        <f>F24-F25</f>
        <v>1926791799</v>
      </c>
    </row>
    <row r="27" spans="1:6" s="136" customFormat="1" ht="30">
      <c r="A27" s="137">
        <v>14</v>
      </c>
      <c r="B27" s="138" t="s">
        <v>122</v>
      </c>
      <c r="C27" s="137">
        <v>50</v>
      </c>
      <c r="D27" s="137"/>
      <c r="E27" s="140">
        <f>E22+E26</f>
        <v>3544285618</v>
      </c>
      <c r="F27" s="140">
        <f>F22+F26</f>
        <v>11257963573</v>
      </c>
    </row>
    <row r="28" spans="1:6" s="144" customFormat="1" ht="18" customHeight="1">
      <c r="A28" s="141">
        <v>15</v>
      </c>
      <c r="B28" s="142" t="s">
        <v>123</v>
      </c>
      <c r="C28" s="141">
        <v>51</v>
      </c>
      <c r="D28" s="141">
        <v>31</v>
      </c>
      <c r="E28" s="143">
        <v>496199987</v>
      </c>
      <c r="F28" s="143">
        <v>1576114901</v>
      </c>
    </row>
    <row r="29" spans="1:6" s="136" customFormat="1" ht="18" customHeight="1">
      <c r="A29" s="137">
        <v>16</v>
      </c>
      <c r="B29" s="138" t="s">
        <v>124</v>
      </c>
      <c r="C29" s="137">
        <v>60</v>
      </c>
      <c r="D29" s="137"/>
      <c r="E29" s="140">
        <f>E27-E28</f>
        <v>3048085631</v>
      </c>
      <c r="F29" s="140">
        <f>F27-F28</f>
        <v>9681848672</v>
      </c>
    </row>
    <row r="30" spans="1:6" s="136" customFormat="1" ht="18" customHeight="1">
      <c r="A30" s="145">
        <v>17</v>
      </c>
      <c r="B30" s="146" t="s">
        <v>125</v>
      </c>
      <c r="C30" s="145">
        <v>70</v>
      </c>
      <c r="D30" s="146"/>
      <c r="E30" s="147"/>
      <c r="F30" s="147">
        <f>F29/54750000000*10000</f>
        <v>1768.3741866666667</v>
      </c>
    </row>
    <row r="33" spans="1:8" s="150" customFormat="1" ht="19.5" customHeight="1">
      <c r="A33" s="148" t="s">
        <v>126</v>
      </c>
      <c r="B33" s="148"/>
      <c r="C33" s="148"/>
      <c r="D33" s="148"/>
      <c r="E33" s="148"/>
      <c r="F33" s="148"/>
      <c r="G33" s="149"/>
      <c r="H33" s="149"/>
    </row>
    <row r="34" spans="1:8" s="153" customFormat="1" ht="25.5" customHeight="1">
      <c r="A34" s="151" t="s">
        <v>127</v>
      </c>
      <c r="B34" s="151"/>
      <c r="C34" s="151"/>
      <c r="D34" s="151"/>
      <c r="E34" s="151"/>
      <c r="F34" s="151"/>
      <c r="G34" s="152"/>
      <c r="H34" s="152"/>
    </row>
  </sheetData>
  <mergeCells count="13">
    <mergeCell ref="A33:F33"/>
    <mergeCell ref="A34:F34"/>
    <mergeCell ref="A8:F8"/>
    <mergeCell ref="A10:A11"/>
    <mergeCell ref="B10:B11"/>
    <mergeCell ref="C10:C11"/>
    <mergeCell ref="D10:D11"/>
    <mergeCell ref="E10:E11"/>
    <mergeCell ref="F10:F11"/>
    <mergeCell ref="A2:C2"/>
    <mergeCell ref="A3:B3"/>
    <mergeCell ref="A5:F5"/>
    <mergeCell ref="A6:F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18" sqref="B18"/>
    </sheetView>
  </sheetViews>
  <sheetFormatPr defaultColWidth="8.796875" defaultRowHeight="15"/>
  <cols>
    <col min="1" max="1" width="3.19921875" style="156" customWidth="1"/>
    <col min="2" max="2" width="45.3984375" style="156" customWidth="1"/>
    <col min="3" max="3" width="4.59765625" style="156" customWidth="1"/>
    <col min="4" max="4" width="15.8984375" style="205" bestFit="1" customWidth="1"/>
    <col min="5" max="5" width="16.3984375" style="156" customWidth="1"/>
    <col min="6" max="6" width="15.5" style="156" customWidth="1"/>
    <col min="7" max="16384" width="9" style="156" customWidth="1"/>
  </cols>
  <sheetData>
    <row r="1" spans="1:5" ht="15.75" customHeight="1">
      <c r="A1" s="154" t="s">
        <v>128</v>
      </c>
      <c r="B1" s="154"/>
      <c r="C1" s="155"/>
      <c r="D1" s="155"/>
      <c r="E1" s="155"/>
    </row>
    <row r="2" spans="1:4" ht="14.25">
      <c r="A2" s="157" t="s">
        <v>129</v>
      </c>
      <c r="B2" s="157"/>
      <c r="C2" s="158"/>
      <c r="D2" s="159"/>
    </row>
    <row r="3" spans="1:4" ht="14.25">
      <c r="A3" s="160"/>
      <c r="B3" s="160"/>
      <c r="C3" s="158"/>
      <c r="D3" s="159"/>
    </row>
    <row r="4" spans="1:5" ht="17.25" customHeight="1">
      <c r="A4" s="161" t="s">
        <v>130</v>
      </c>
      <c r="B4" s="161"/>
      <c r="C4" s="161"/>
      <c r="D4" s="161"/>
      <c r="E4" s="161"/>
    </row>
    <row r="5" spans="1:5" ht="15" customHeight="1">
      <c r="A5" s="162" t="s">
        <v>131</v>
      </c>
      <c r="B5" s="162"/>
      <c r="C5" s="162"/>
      <c r="D5" s="162"/>
      <c r="E5" s="162"/>
    </row>
    <row r="6" spans="1:4" ht="11.25" customHeight="1">
      <c r="A6" s="163"/>
      <c r="B6" s="163"/>
      <c r="C6" s="163"/>
      <c r="D6" s="164" t="s">
        <v>132</v>
      </c>
    </row>
    <row r="7" spans="1:5" ht="19.5" customHeight="1">
      <c r="A7" s="165" t="s">
        <v>101</v>
      </c>
      <c r="B7" s="165"/>
      <c r="C7" s="166" t="s">
        <v>17</v>
      </c>
      <c r="D7" s="166" t="s">
        <v>133</v>
      </c>
      <c r="E7" s="166" t="s">
        <v>134</v>
      </c>
    </row>
    <row r="8" spans="1:5" s="172" customFormat="1" ht="18" customHeight="1">
      <c r="A8" s="167" t="s">
        <v>135</v>
      </c>
      <c r="B8" s="168" t="s">
        <v>136</v>
      </c>
      <c r="C8" s="169"/>
      <c r="D8" s="170"/>
      <c r="E8" s="171"/>
    </row>
    <row r="9" spans="1:5" ht="18" customHeight="1">
      <c r="A9" s="173">
        <v>1</v>
      </c>
      <c r="B9" s="174" t="s">
        <v>137</v>
      </c>
      <c r="C9" s="175" t="s">
        <v>106</v>
      </c>
      <c r="D9" s="176">
        <v>11257963573</v>
      </c>
      <c r="E9" s="177">
        <v>8411337664</v>
      </c>
    </row>
    <row r="10" spans="1:5" ht="18" customHeight="1">
      <c r="A10" s="178">
        <v>2</v>
      </c>
      <c r="B10" s="179" t="s">
        <v>138</v>
      </c>
      <c r="C10" s="180"/>
      <c r="D10" s="181"/>
      <c r="E10" s="182"/>
    </row>
    <row r="11" spans="1:5" ht="18" customHeight="1">
      <c r="A11" s="183" t="s">
        <v>139</v>
      </c>
      <c r="B11" s="184" t="s">
        <v>140</v>
      </c>
      <c r="C11" s="180" t="s">
        <v>141</v>
      </c>
      <c r="D11" s="181">
        <v>14311703421</v>
      </c>
      <c r="E11" s="182">
        <v>12446682611</v>
      </c>
    </row>
    <row r="12" spans="1:5" ht="18" customHeight="1" hidden="1">
      <c r="A12" s="183" t="s">
        <v>139</v>
      </c>
      <c r="B12" s="184" t="s">
        <v>142</v>
      </c>
      <c r="C12" s="180" t="s">
        <v>108</v>
      </c>
      <c r="D12" s="181"/>
      <c r="E12" s="182"/>
    </row>
    <row r="13" spans="1:5" ht="18" customHeight="1">
      <c r="A13" s="183" t="s">
        <v>139</v>
      </c>
      <c r="B13" s="184" t="s">
        <v>143</v>
      </c>
      <c r="C13" s="180" t="s">
        <v>144</v>
      </c>
      <c r="D13" s="181"/>
      <c r="E13" s="182">
        <v>413100</v>
      </c>
    </row>
    <row r="14" spans="1:5" ht="18" customHeight="1">
      <c r="A14" s="183" t="s">
        <v>139</v>
      </c>
      <c r="B14" s="184" t="s">
        <v>145</v>
      </c>
      <c r="C14" s="180" t="s">
        <v>146</v>
      </c>
      <c r="D14" s="181">
        <v>-687598165</v>
      </c>
      <c r="E14" s="182">
        <v>-902361409</v>
      </c>
    </row>
    <row r="15" spans="1:5" ht="18" customHeight="1">
      <c r="A15" s="183" t="s">
        <v>139</v>
      </c>
      <c r="B15" s="184" t="s">
        <v>147</v>
      </c>
      <c r="C15" s="180" t="s">
        <v>148</v>
      </c>
      <c r="D15" s="181">
        <v>2210399850</v>
      </c>
      <c r="E15" s="182">
        <v>2082574850</v>
      </c>
    </row>
    <row r="16" spans="1:5" ht="18" customHeight="1">
      <c r="A16" s="185">
        <v>3</v>
      </c>
      <c r="B16" s="186" t="s">
        <v>149</v>
      </c>
      <c r="C16" s="187" t="s">
        <v>150</v>
      </c>
      <c r="D16" s="188">
        <v>27092468679</v>
      </c>
      <c r="E16" s="188">
        <v>22038646816</v>
      </c>
    </row>
    <row r="17" spans="1:5" ht="18" customHeight="1">
      <c r="A17" s="183" t="s">
        <v>139</v>
      </c>
      <c r="B17" s="184" t="s">
        <v>151</v>
      </c>
      <c r="C17" s="180" t="s">
        <v>152</v>
      </c>
      <c r="D17" s="181">
        <v>-2554704584</v>
      </c>
      <c r="E17" s="182">
        <v>1861980111</v>
      </c>
    </row>
    <row r="18" spans="1:5" ht="18" customHeight="1">
      <c r="A18" s="183" t="s">
        <v>139</v>
      </c>
      <c r="B18" s="184" t="s">
        <v>153</v>
      </c>
      <c r="C18" s="180" t="s">
        <v>154</v>
      </c>
      <c r="D18" s="181">
        <v>-19617992942</v>
      </c>
      <c r="E18" s="182">
        <v>13537463883</v>
      </c>
    </row>
    <row r="19" spans="1:5" s="194" customFormat="1" ht="28.5">
      <c r="A19" s="189" t="s">
        <v>139</v>
      </c>
      <c r="B19" s="190" t="s">
        <v>155</v>
      </c>
      <c r="C19" s="191" t="s">
        <v>156</v>
      </c>
      <c r="D19" s="192">
        <v>1649870545</v>
      </c>
      <c r="E19" s="193">
        <v>-22941189633</v>
      </c>
    </row>
    <row r="20" spans="1:5" ht="18" customHeight="1">
      <c r="A20" s="183" t="s">
        <v>139</v>
      </c>
      <c r="B20" s="184" t="s">
        <v>157</v>
      </c>
      <c r="C20" s="180" t="s">
        <v>158</v>
      </c>
      <c r="D20" s="181">
        <v>201219126</v>
      </c>
      <c r="E20" s="182">
        <v>305021246</v>
      </c>
    </row>
    <row r="21" spans="1:5" ht="18" customHeight="1">
      <c r="A21" s="183" t="s">
        <v>139</v>
      </c>
      <c r="B21" s="184" t="s">
        <v>159</v>
      </c>
      <c r="C21" s="180" t="s">
        <v>160</v>
      </c>
      <c r="D21" s="181">
        <v>-776626978</v>
      </c>
      <c r="E21" s="182">
        <v>-2074150834</v>
      </c>
    </row>
    <row r="22" spans="1:5" ht="18" customHeight="1">
      <c r="A22" s="183" t="s">
        <v>139</v>
      </c>
      <c r="B22" s="184" t="s">
        <v>161</v>
      </c>
      <c r="C22" s="180" t="s">
        <v>162</v>
      </c>
      <c r="D22" s="181">
        <v>-3268748519</v>
      </c>
      <c r="E22" s="182">
        <v>-2817080992</v>
      </c>
    </row>
    <row r="23" spans="1:5" ht="18" customHeight="1">
      <c r="A23" s="183" t="s">
        <v>139</v>
      </c>
      <c r="B23" s="195" t="s">
        <v>163</v>
      </c>
      <c r="C23" s="180" t="s">
        <v>164</v>
      </c>
      <c r="D23" s="181">
        <v>5883468322</v>
      </c>
      <c r="E23" s="182">
        <v>24675000</v>
      </c>
    </row>
    <row r="24" spans="1:5" ht="18" customHeight="1">
      <c r="A24" s="183" t="s">
        <v>139</v>
      </c>
      <c r="B24" s="195" t="s">
        <v>165</v>
      </c>
      <c r="C24" s="180" t="s">
        <v>166</v>
      </c>
      <c r="D24" s="181">
        <v>-5227657008</v>
      </c>
      <c r="E24" s="182">
        <v>-1086972523</v>
      </c>
    </row>
    <row r="25" spans="1:5" s="172" customFormat="1" ht="18" customHeight="1">
      <c r="A25" s="196" t="s">
        <v>167</v>
      </c>
      <c r="B25" s="197"/>
      <c r="C25" s="198">
        <v>20</v>
      </c>
      <c r="D25" s="188">
        <v>3381296641</v>
      </c>
      <c r="E25" s="199">
        <v>8848393074</v>
      </c>
    </row>
    <row r="26" spans="1:5" s="172" customFormat="1" ht="18" customHeight="1">
      <c r="A26" s="200" t="s">
        <v>168</v>
      </c>
      <c r="B26" s="201" t="s">
        <v>169</v>
      </c>
      <c r="C26" s="198"/>
      <c r="D26" s="188"/>
      <c r="E26" s="182"/>
    </row>
    <row r="27" spans="1:6" ht="18" customHeight="1">
      <c r="A27" s="202">
        <v>1</v>
      </c>
      <c r="B27" s="195" t="s">
        <v>170</v>
      </c>
      <c r="C27" s="203">
        <v>21</v>
      </c>
      <c r="D27" s="181">
        <v>-14842392662</v>
      </c>
      <c r="E27" s="182">
        <v>-6562789531</v>
      </c>
      <c r="F27" s="204"/>
    </row>
    <row r="28" spans="1:5" ht="18" customHeight="1">
      <c r="A28" s="202">
        <v>2</v>
      </c>
      <c r="B28" s="195" t="s">
        <v>171</v>
      </c>
      <c r="C28" s="203">
        <v>22</v>
      </c>
      <c r="D28" s="205">
        <v>663014182</v>
      </c>
      <c r="E28" s="182"/>
    </row>
    <row r="29" spans="1:5" ht="18" customHeight="1">
      <c r="A29" s="202">
        <v>3</v>
      </c>
      <c r="B29" s="195" t="s">
        <v>172</v>
      </c>
      <c r="C29" s="203">
        <v>23</v>
      </c>
      <c r="D29" s="181">
        <v>-15000000000</v>
      </c>
      <c r="E29" s="182">
        <v>-38250000000</v>
      </c>
    </row>
    <row r="30" spans="1:5" ht="18" customHeight="1">
      <c r="A30" s="202">
        <v>4</v>
      </c>
      <c r="B30" s="195" t="s">
        <v>173</v>
      </c>
      <c r="C30" s="203">
        <v>24</v>
      </c>
      <c r="D30" s="181">
        <v>15000000000</v>
      </c>
      <c r="E30" s="182">
        <v>25000000000</v>
      </c>
    </row>
    <row r="31" spans="1:5" ht="18" customHeight="1" hidden="1">
      <c r="A31" s="202">
        <v>5</v>
      </c>
      <c r="B31" s="195" t="s">
        <v>174</v>
      </c>
      <c r="C31" s="203">
        <v>25</v>
      </c>
      <c r="D31" s="181"/>
      <c r="E31" s="182"/>
    </row>
    <row r="32" spans="1:5" ht="18" customHeight="1" hidden="1">
      <c r="A32" s="202">
        <v>6</v>
      </c>
      <c r="B32" s="195" t="s">
        <v>175</v>
      </c>
      <c r="C32" s="203">
        <v>26</v>
      </c>
      <c r="D32" s="181"/>
      <c r="E32" s="182"/>
    </row>
    <row r="33" spans="1:5" ht="18" customHeight="1">
      <c r="A33" s="202">
        <v>7</v>
      </c>
      <c r="B33" s="195" t="s">
        <v>176</v>
      </c>
      <c r="C33" s="203">
        <v>27</v>
      </c>
      <c r="D33" s="181">
        <v>196166667</v>
      </c>
      <c r="E33" s="182">
        <v>869420655</v>
      </c>
    </row>
    <row r="34" spans="1:5" s="172" customFormat="1" ht="18" customHeight="1">
      <c r="A34" s="206" t="s">
        <v>177</v>
      </c>
      <c r="B34" s="207"/>
      <c r="C34" s="198">
        <v>30</v>
      </c>
      <c r="D34" s="188">
        <v>-13983211813</v>
      </c>
      <c r="E34" s="208">
        <v>-18943368876</v>
      </c>
    </row>
    <row r="35" spans="1:5" s="172" customFormat="1" ht="18" customHeight="1">
      <c r="A35" s="200" t="s">
        <v>178</v>
      </c>
      <c r="B35" s="201" t="s">
        <v>179</v>
      </c>
      <c r="C35" s="198"/>
      <c r="D35" s="188"/>
      <c r="E35" s="182"/>
    </row>
    <row r="36" spans="1:5" ht="18" customHeight="1">
      <c r="A36" s="202">
        <v>1</v>
      </c>
      <c r="B36" s="195" t="s">
        <v>180</v>
      </c>
      <c r="C36" s="203">
        <v>31</v>
      </c>
      <c r="D36" s="181"/>
      <c r="E36" s="182">
        <v>18250000000</v>
      </c>
    </row>
    <row r="37" spans="1:5" ht="28.5" hidden="1">
      <c r="A37" s="209">
        <v>2</v>
      </c>
      <c r="B37" s="210" t="s">
        <v>181</v>
      </c>
      <c r="C37" s="211">
        <v>32</v>
      </c>
      <c r="D37" s="181"/>
      <c r="E37" s="182"/>
    </row>
    <row r="38" spans="1:6" ht="18" customHeight="1">
      <c r="A38" s="202">
        <v>3</v>
      </c>
      <c r="B38" s="195" t="s">
        <v>182</v>
      </c>
      <c r="C38" s="203">
        <v>33</v>
      </c>
      <c r="D38" s="181">
        <v>33086357235</v>
      </c>
      <c r="E38" s="182">
        <v>13542100000</v>
      </c>
      <c r="F38" s="212"/>
    </row>
    <row r="39" spans="1:5" ht="18" customHeight="1">
      <c r="A39" s="202">
        <v>4</v>
      </c>
      <c r="B39" s="195" t="s">
        <v>183</v>
      </c>
      <c r="C39" s="203">
        <v>34</v>
      </c>
      <c r="D39" s="181">
        <v>-29852342335</v>
      </c>
      <c r="E39" s="182">
        <v>-23852042383</v>
      </c>
    </row>
    <row r="40" spans="1:5" ht="18" customHeight="1" hidden="1">
      <c r="A40" s="202">
        <v>5</v>
      </c>
      <c r="B40" s="195" t="s">
        <v>184</v>
      </c>
      <c r="C40" s="203">
        <v>35</v>
      </c>
      <c r="D40" s="181"/>
      <c r="E40" s="182"/>
    </row>
    <row r="41" spans="1:5" ht="18" customHeight="1">
      <c r="A41" s="202">
        <v>6</v>
      </c>
      <c r="B41" s="195" t="s">
        <v>185</v>
      </c>
      <c r="C41" s="203">
        <v>36</v>
      </c>
      <c r="D41" s="181">
        <v>-3621712500</v>
      </c>
      <c r="E41" s="182">
        <v>-5475000000</v>
      </c>
    </row>
    <row r="42" spans="1:5" s="172" customFormat="1" ht="18" customHeight="1">
      <c r="A42" s="196" t="s">
        <v>179</v>
      </c>
      <c r="B42" s="197"/>
      <c r="C42" s="198">
        <v>40</v>
      </c>
      <c r="D42" s="188">
        <v>-387697600</v>
      </c>
      <c r="E42" s="208">
        <v>2465057617</v>
      </c>
    </row>
    <row r="43" spans="1:5" s="172" customFormat="1" ht="18" customHeight="1">
      <c r="A43" s="196" t="s">
        <v>186</v>
      </c>
      <c r="B43" s="197"/>
      <c r="C43" s="198">
        <v>50</v>
      </c>
      <c r="D43" s="188">
        <v>-10989612772</v>
      </c>
      <c r="E43" s="208">
        <v>-7629918185</v>
      </c>
    </row>
    <row r="44" spans="1:5" s="172" customFormat="1" ht="18" customHeight="1">
      <c r="A44" s="196" t="s">
        <v>187</v>
      </c>
      <c r="B44" s="197"/>
      <c r="C44" s="198">
        <v>60</v>
      </c>
      <c r="D44" s="188">
        <v>25992087833</v>
      </c>
      <c r="E44" s="208">
        <v>19614041893</v>
      </c>
    </row>
    <row r="45" spans="1:5" ht="18" customHeight="1">
      <c r="A45" s="213" t="s">
        <v>188</v>
      </c>
      <c r="B45" s="214"/>
      <c r="C45" s="203">
        <v>61</v>
      </c>
      <c r="D45" s="181"/>
      <c r="E45" s="182"/>
    </row>
    <row r="46" spans="1:5" s="172" customFormat="1" ht="18" customHeight="1">
      <c r="A46" s="215" t="s">
        <v>189</v>
      </c>
      <c r="B46" s="216"/>
      <c r="C46" s="217">
        <v>70</v>
      </c>
      <c r="D46" s="218">
        <v>15002475061</v>
      </c>
      <c r="E46" s="219">
        <v>11984123708</v>
      </c>
    </row>
    <row r="47" spans="1:5" s="172" customFormat="1" ht="18" customHeight="1">
      <c r="A47" s="220"/>
      <c r="B47" s="220" t="s">
        <v>190</v>
      </c>
      <c r="C47" s="221"/>
      <c r="D47" s="222"/>
      <c r="E47" s="223"/>
    </row>
    <row r="48" spans="1:5" s="172" customFormat="1" ht="15">
      <c r="A48" s="224" t="s">
        <v>191</v>
      </c>
      <c r="B48" s="224"/>
      <c r="C48" s="224"/>
      <c r="D48" s="224"/>
      <c r="E48" s="224"/>
    </row>
    <row r="49" spans="1:5" s="226" customFormat="1" ht="15">
      <c r="A49" s="225" t="s">
        <v>192</v>
      </c>
      <c r="B49" s="225"/>
      <c r="C49" s="225"/>
      <c r="D49" s="225"/>
      <c r="E49" s="225"/>
    </row>
  </sheetData>
  <mergeCells count="13">
    <mergeCell ref="A49:E49"/>
    <mergeCell ref="A44:B44"/>
    <mergeCell ref="A45:B45"/>
    <mergeCell ref="A46:B46"/>
    <mergeCell ref="A48:E48"/>
    <mergeCell ref="A25:B25"/>
    <mergeCell ref="A34:B34"/>
    <mergeCell ref="A42:B42"/>
    <mergeCell ref="A43:B43"/>
    <mergeCell ref="A2:B2"/>
    <mergeCell ref="A4:E4"/>
    <mergeCell ref="A5:E5"/>
    <mergeCell ref="A7:B7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/>
      <c r="C1"/>
    </row>
    <row r="2" ht="15.75" thickBot="1">
      <c r="A2"/>
    </row>
    <row r="3" spans="1:3" ht="15.75" thickBot="1">
      <c r="A3" s="28"/>
      <c r="C3" s="28"/>
    </row>
    <row r="4" spans="1:3" ht="15">
      <c r="A4" s="28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8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 s="28"/>
    </row>
    <row r="4" spans="1:3" ht="15">
      <c r="A4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8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 s="28"/>
      <c r="C1"/>
    </row>
    <row r="2" ht="15.75" thickBot="1">
      <c r="A2" s="28"/>
    </row>
    <row r="3" spans="1:3" ht="15.75" thickBot="1">
      <c r="A3" s="28"/>
      <c r="C3" s="28"/>
    </row>
    <row r="4" spans="1:3" ht="15">
      <c r="A4" s="28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8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/>
      <c r="C1"/>
    </row>
    <row r="2" ht="15.75" thickBot="1">
      <c r="A2"/>
    </row>
    <row r="3" spans="1:3" ht="15.75" thickBot="1">
      <c r="A3" s="28"/>
      <c r="C3" s="28"/>
    </row>
    <row r="4" spans="1:3" ht="15">
      <c r="A4" s="28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8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 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</dc:creator>
  <cp:keywords/>
  <dc:description/>
  <cp:lastModifiedBy>P&amp;C</cp:lastModifiedBy>
  <cp:lastPrinted>2008-10-18T09:39:03Z</cp:lastPrinted>
  <dcterms:created xsi:type="dcterms:W3CDTF">2001-05-10T06:29:53Z</dcterms:created>
  <dcterms:modified xsi:type="dcterms:W3CDTF">2008-10-22T09:58:15Z</dcterms:modified>
  <cp:category/>
  <cp:version/>
  <cp:contentType/>
  <cp:contentStatus/>
</cp:coreProperties>
</file>